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15" windowHeight="4110" firstSheet="1" activeTab="2"/>
  </bookViews>
  <sheets>
    <sheet name="Consolidated Income Stmt" sheetId="1" r:id="rId1"/>
    <sheet name="Consolidated BS" sheetId="2" r:id="rId2"/>
    <sheet name="group cash flow stmt" sheetId="3" r:id="rId3"/>
    <sheet name="changes in equity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<sst xmlns="http://schemas.openxmlformats.org/spreadsheetml/2006/main" count="163" uniqueCount="121">
  <si>
    <t>30/09/1999</t>
  </si>
  <si>
    <t>RM'000</t>
  </si>
  <si>
    <t>QUARTER</t>
  </si>
  <si>
    <t xml:space="preserve">UNAUDITED </t>
  </si>
  <si>
    <t>AS AT</t>
  </si>
  <si>
    <t xml:space="preserve">END OF </t>
  </si>
  <si>
    <t>CURRENT</t>
  </si>
  <si>
    <t>Development Properties</t>
  </si>
  <si>
    <t>Current Assets</t>
  </si>
  <si>
    <t xml:space="preserve">    Development Properties</t>
  </si>
  <si>
    <t>Current Liabilities</t>
  </si>
  <si>
    <t xml:space="preserve">     Capital Reserve</t>
  </si>
  <si>
    <t>Total</t>
  </si>
  <si>
    <t xml:space="preserve">    Inventories</t>
  </si>
  <si>
    <t>30/06/2002</t>
  </si>
  <si>
    <t>+/(-)</t>
  </si>
  <si>
    <t>%</t>
  </si>
  <si>
    <t>Current</t>
  </si>
  <si>
    <t>Qtr Ended</t>
  </si>
  <si>
    <t>cumulative</t>
  </si>
  <si>
    <t>to date</t>
  </si>
  <si>
    <t>Comparative</t>
  </si>
  <si>
    <t>Operating Expenses</t>
  </si>
  <si>
    <t>Finance Costs</t>
  </si>
  <si>
    <t>Investing Results</t>
  </si>
  <si>
    <t>Taxation</t>
  </si>
  <si>
    <t>Minority Interest</t>
  </si>
  <si>
    <t>Long Term Liabilities</t>
  </si>
  <si>
    <t>Share Capital</t>
  </si>
  <si>
    <t>Reserves</t>
  </si>
  <si>
    <t xml:space="preserve">     Other Deferred Liabilities</t>
  </si>
  <si>
    <t>MALAYSIA PACIFIC LAND BERHAD  (12200-M)</t>
  </si>
  <si>
    <t>ended</t>
  </si>
  <si>
    <t>Investing Activities</t>
  </si>
  <si>
    <t>Financing Activities</t>
  </si>
  <si>
    <t xml:space="preserve">Share </t>
  </si>
  <si>
    <t>Reserve</t>
  </si>
  <si>
    <t>attributable</t>
  </si>
  <si>
    <t>to revenue</t>
  </si>
  <si>
    <t xml:space="preserve">Retained </t>
  </si>
  <si>
    <t xml:space="preserve">Other Operating Income </t>
  </si>
  <si>
    <t>Profit  From Operating</t>
  </si>
  <si>
    <t>Profit/(Loss) Before Tax</t>
  </si>
  <si>
    <t>Profit/(Loss) After Tax</t>
  </si>
  <si>
    <t>Net profit/(Loss) for the period</t>
  </si>
  <si>
    <t>Unaudited</t>
  </si>
  <si>
    <t>Audited</t>
  </si>
  <si>
    <t xml:space="preserve">(The Condensed Consolidated Balance Sheets should be read in conjunction with the </t>
  </si>
  <si>
    <t>( The Condensed Consolidated Statement of Changes in Equity should be read in conjunction with</t>
  </si>
  <si>
    <t>CONDENSED CONSOLIDATED BALANCE SHEETS</t>
  </si>
  <si>
    <t xml:space="preserve">    Cash and Bank Balances</t>
  </si>
  <si>
    <t xml:space="preserve">     Retained Profit</t>
  </si>
  <si>
    <t>Net Tangible Assets Per Share  (sen)</t>
  </si>
  <si>
    <t>As At</t>
  </si>
  <si>
    <t>Property, Plant And Equipment</t>
  </si>
  <si>
    <t>Shareholders'</t>
  </si>
  <si>
    <t>Equity</t>
  </si>
  <si>
    <t>Earnings/(Loss) per share (sen) :</t>
  </si>
  <si>
    <t>MALAYSIA PACIFIC LAND BERHAD    (12200-M)</t>
  </si>
  <si>
    <t>CONDENSED CONSOLIDATED CASH FLOW STATEMENT</t>
  </si>
  <si>
    <t>RM '000</t>
  </si>
  <si>
    <t>Adjustment for non-cash flow :-</t>
  </si>
  <si>
    <t>Operating profit / (loss) before changes in working capital</t>
  </si>
  <si>
    <t>Net Change in Cash and Cash Equivalents</t>
  </si>
  <si>
    <t>(The Condensed Consolidated Cash Flow Statement should be read in conjunction with</t>
  </si>
  <si>
    <t>Operating Activities</t>
  </si>
  <si>
    <t>Net Current Assets/(Net Current Liabilities)</t>
  </si>
  <si>
    <t>Investment Properties</t>
  </si>
  <si>
    <t>Revaluation</t>
  </si>
  <si>
    <t>CONDENSED CONSOLIDATED STATEMENT OF CHANGES IN EQUITY</t>
  </si>
  <si>
    <t xml:space="preserve">      a) Basic </t>
  </si>
  <si>
    <t xml:space="preserve">      b) Diluted</t>
  </si>
  <si>
    <t>Revenues</t>
  </si>
  <si>
    <t>(The figures have not been audited)</t>
  </si>
  <si>
    <t>QUARTERLY REPORT ON CONSOLIDATED RESULTS</t>
  </si>
  <si>
    <t>Capital</t>
  </si>
  <si>
    <t>CONDENSED CONSOLIDATED INCOME STATEMENT</t>
  </si>
  <si>
    <t xml:space="preserve">(The Condensed Consolidated Income Statement should be read in conjunction with </t>
  </si>
  <si>
    <t xml:space="preserve">       Net change in current assets</t>
  </si>
  <si>
    <t xml:space="preserve">       Net change in current liabilities</t>
  </si>
  <si>
    <t xml:space="preserve">       Interest paid</t>
  </si>
  <si>
    <t xml:space="preserve">       Interest income</t>
  </si>
  <si>
    <t xml:space="preserve">       Non-cash items</t>
  </si>
  <si>
    <t xml:space="preserve">       Non-operating items</t>
  </si>
  <si>
    <t xml:space="preserve">       Other investments</t>
  </si>
  <si>
    <t xml:space="preserve">       Bank borrowings</t>
  </si>
  <si>
    <t>Net Profit / (Loss) Before Taxation</t>
  </si>
  <si>
    <t>Cash and Cash Equivalents at Beginning of Year</t>
  </si>
  <si>
    <t>Cash and Cash Equivalents at End of Period</t>
  </si>
  <si>
    <t>Shareholders' Funds</t>
  </si>
  <si>
    <t xml:space="preserve">       Purchase of Plant and Equipment</t>
  </si>
  <si>
    <t>(Increase)/Decrease in working capital:-</t>
  </si>
  <si>
    <t xml:space="preserve">    Deposit with financial institution</t>
  </si>
  <si>
    <t xml:space="preserve">       Net tax (paid)/refund</t>
  </si>
  <si>
    <t>Profits</t>
  </si>
  <si>
    <t xml:space="preserve">       Proceeds from short term loan</t>
  </si>
  <si>
    <t>Net proft/(loss) for the year</t>
  </si>
  <si>
    <t>FOR THE FINANCIAL QUARTER ENDED 30 SEPTEMBER 2003</t>
  </si>
  <si>
    <t>3 months</t>
  </si>
  <si>
    <t>the Annual Financial Report for the year ended 30 June 2003)</t>
  </si>
  <si>
    <t xml:space="preserve"> Annual Financial Report for the year ended 30 June 2003)</t>
  </si>
  <si>
    <t xml:space="preserve"> the Annual Financial Report for the year ended 30 June 2003)</t>
  </si>
  <si>
    <t>30/09/2002</t>
  </si>
  <si>
    <t>30/09/2003</t>
  </si>
  <si>
    <t>Net cash (used in)/generated operating activities</t>
  </si>
  <si>
    <t>Net cash flows (used in)/generated from  investing activities</t>
  </si>
  <si>
    <t>Net cash flows (used in)/generated from financing activities</t>
  </si>
  <si>
    <t xml:space="preserve"> Assets</t>
  </si>
  <si>
    <t xml:space="preserve">       Proceed from disposal of Plant and Equipment</t>
  </si>
  <si>
    <t xml:space="preserve">    Short Term Loan</t>
  </si>
  <si>
    <t>FOR THE PERIOD ENDED  30 SEPTEMBER 2003</t>
  </si>
  <si>
    <t>Balance At 1 July 2003</t>
  </si>
  <si>
    <t>Balance At 30 September 2003</t>
  </si>
  <si>
    <t>Balance At 1 July 2002</t>
  </si>
  <si>
    <t>Balance At 30 September 2002</t>
  </si>
  <si>
    <t xml:space="preserve">    Bank Borrowings</t>
  </si>
  <si>
    <t xml:space="preserve">    Provision for Taxation</t>
  </si>
  <si>
    <t xml:space="preserve">    Trade &amp; Other Payables</t>
  </si>
  <si>
    <t xml:space="preserve">    Rental &amp; Utilities Deposits</t>
  </si>
  <si>
    <t xml:space="preserve">    Trade &amp; Other Receivables</t>
  </si>
  <si>
    <t xml:space="preserve">     Bank Borrowings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</si>
</sst>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\ #,##0_);\(&quot;RM&quot;\ #,##0\)"/>
    <numFmt numFmtId="171" formatCode="&quot;RM&quot;\ #,##0_);[Red]\(&quot;RM&quot;\ #,##0\)"/>
    <numFmt numFmtId="172" formatCode="&quot;RM&quot;\ #,##0.00_);\(&quot;RM&quot;\ #,##0.00\)"/>
    <numFmt numFmtId="173" formatCode="&quot;RM&quot;\ #,##0.00_);[Red]\(&quot;RM&quot;\ #,##0.00\)"/>
    <numFmt numFmtId="174" formatCode="_(&quot;RM&quot;\ * #,##0_);_(&quot;RM&quot;\ * \(#,##0\);_(&quot;RM&quot;\ * &quot;-&quot;_);_(@_)"/>
    <numFmt numFmtId="175" formatCode="_(&quot;RM&quot;\ * #,##0.00_);_(&quot;RM&quot;\ * \(#,##0.00\);_(&quot;RM&quot;\ * &quot;-&quot;??_);_(@_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sz val="12.5"/>
      <name val="Arial"/>
      <family val="0"/>
    </font>
    <font>
      <b/>
      <sz val="12"/>
      <color indexed="8"/>
      <name val="Times New Roman"/>
      <family val="1"/>
    </font>
    <font>
      <b/>
      <sz val="12"/>
      <color indexed="33"/>
      <name val="Times New Roman"/>
      <family val="1"/>
    </font>
    <font>
      <sz val="12"/>
      <color indexed="3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177" fontId="4" fillId="0" borderId="0" xfId="15" applyNumberFormat="1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77" fontId="4" fillId="0" borderId="0" xfId="15" applyNumberFormat="1" applyFont="1" applyAlignment="1">
      <alignment horizontal="centerContinuous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 quotePrefix="1">
      <alignment horizontal="centerContinuous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7" fontId="12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1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77" fontId="15" fillId="0" borderId="0" xfId="15" applyNumberFormat="1" applyFont="1" applyAlignment="1">
      <alignment horizontal="centerContinuous"/>
    </xf>
    <xf numFmtId="0" fontId="15" fillId="0" borderId="0" xfId="0" applyFont="1" applyAlignment="1">
      <alignment/>
    </xf>
    <xf numFmtId="177" fontId="16" fillId="0" borderId="0" xfId="15" applyNumberFormat="1" applyFont="1" applyBorder="1" applyAlignment="1">
      <alignment/>
    </xf>
    <xf numFmtId="0" fontId="16" fillId="0" borderId="0" xfId="0" applyFont="1" applyBorder="1" applyAlignment="1">
      <alignment/>
    </xf>
    <xf numFmtId="177" fontId="16" fillId="0" borderId="1" xfId="15" applyNumberFormat="1" applyFont="1" applyBorder="1" applyAlignment="1">
      <alignment/>
    </xf>
    <xf numFmtId="0" fontId="16" fillId="0" borderId="0" xfId="0" applyFont="1" applyAlignment="1">
      <alignment/>
    </xf>
    <xf numFmtId="177" fontId="16" fillId="0" borderId="2" xfId="15" applyNumberFormat="1" applyFont="1" applyBorder="1" applyAlignment="1">
      <alignment/>
    </xf>
    <xf numFmtId="177" fontId="16" fillId="0" borderId="3" xfId="15" applyNumberFormat="1" applyFont="1" applyBorder="1" applyAlignment="1">
      <alignment/>
    </xf>
    <xf numFmtId="177" fontId="16" fillId="0" borderId="4" xfId="15" applyNumberFormat="1" applyFont="1" applyBorder="1" applyAlignment="1">
      <alignment/>
    </xf>
    <xf numFmtId="177" fontId="16" fillId="0" borderId="5" xfId="15" applyNumberFormat="1" applyFont="1" applyBorder="1" applyAlignment="1">
      <alignment/>
    </xf>
    <xf numFmtId="177" fontId="16" fillId="0" borderId="0" xfId="15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4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77" fontId="14" fillId="0" borderId="0" xfId="0" applyNumberFormat="1" applyFont="1" applyBorder="1" applyAlignment="1">
      <alignment horizontal="center"/>
    </xf>
    <xf numFmtId="177" fontId="16" fillId="0" borderId="6" xfId="15" applyNumberFormat="1" applyFont="1" applyBorder="1" applyAlignment="1">
      <alignment/>
    </xf>
    <xf numFmtId="177" fontId="14" fillId="0" borderId="0" xfId="15" applyNumberFormat="1" applyFont="1" applyBorder="1" applyAlignment="1">
      <alignment/>
    </xf>
    <xf numFmtId="177" fontId="16" fillId="0" borderId="0" xfId="15" applyNumberFormat="1" applyFont="1" applyAlignment="1">
      <alignment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177" fontId="16" fillId="0" borderId="7" xfId="15" applyNumberFormat="1" applyFont="1" applyBorder="1" applyAlignment="1">
      <alignment/>
    </xf>
    <xf numFmtId="177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177" fontId="4" fillId="0" borderId="0" xfId="15" applyNumberFormat="1" applyFont="1" applyBorder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5" xfId="0" applyFont="1" applyBorder="1" applyAlignment="1" quotePrefix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177" fontId="23" fillId="0" borderId="0" xfId="15" applyNumberFormat="1" applyFont="1" applyAlignment="1">
      <alignment horizontal="center"/>
    </xf>
    <xf numFmtId="177" fontId="9" fillId="0" borderId="0" xfId="15" applyNumberFormat="1" applyFont="1" applyBorder="1" applyAlignment="1" quotePrefix="1">
      <alignment horizontal="center"/>
    </xf>
    <xf numFmtId="177" fontId="9" fillId="0" borderId="0" xfId="15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2" borderId="0" xfId="0" applyFont="1" applyFill="1" applyAlignment="1">
      <alignment/>
    </xf>
    <xf numFmtId="0" fontId="9" fillId="2" borderId="5" xfId="0" applyFont="1" applyFill="1" applyBorder="1" applyAlignment="1" quotePrefix="1">
      <alignment horizontal="center"/>
    </xf>
    <xf numFmtId="0" fontId="9" fillId="2" borderId="2" xfId="0" applyFont="1" applyFill="1" applyBorder="1" applyAlignment="1" quotePrefix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 quotePrefix="1">
      <alignment horizontal="center"/>
    </xf>
    <xf numFmtId="0" fontId="2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77" fontId="16" fillId="2" borderId="0" xfId="15" applyNumberFormat="1" applyFont="1" applyFill="1" applyBorder="1" applyAlignment="1">
      <alignment/>
    </xf>
    <xf numFmtId="177" fontId="16" fillId="2" borderId="1" xfId="15" applyNumberFormat="1" applyFont="1" applyFill="1" applyBorder="1" applyAlignment="1">
      <alignment/>
    </xf>
    <xf numFmtId="177" fontId="16" fillId="2" borderId="2" xfId="15" applyNumberFormat="1" applyFont="1" applyFill="1" applyBorder="1" applyAlignment="1">
      <alignment/>
    </xf>
    <xf numFmtId="177" fontId="16" fillId="2" borderId="4" xfId="15" applyNumberFormat="1" applyFont="1" applyFill="1" applyBorder="1" applyAlignment="1">
      <alignment/>
    </xf>
    <xf numFmtId="177" fontId="16" fillId="2" borderId="5" xfId="15" applyNumberFormat="1" applyFont="1" applyFill="1" applyBorder="1" applyAlignment="1">
      <alignment/>
    </xf>
    <xf numFmtId="177" fontId="16" fillId="2" borderId="3" xfId="15" applyNumberFormat="1" applyFont="1" applyFill="1" applyBorder="1" applyAlignment="1">
      <alignment/>
    </xf>
    <xf numFmtId="177" fontId="16" fillId="2" borderId="7" xfId="15" applyNumberFormat="1" applyFont="1" applyFill="1" applyBorder="1" applyAlignment="1">
      <alignment/>
    </xf>
    <xf numFmtId="177" fontId="16" fillId="2" borderId="0" xfId="15" applyNumberFormat="1" applyFont="1" applyFill="1" applyBorder="1" applyAlignment="1">
      <alignment horizontal="centerContinuous"/>
    </xf>
    <xf numFmtId="0" fontId="14" fillId="2" borderId="0" xfId="0" applyFont="1" applyFill="1" applyBorder="1" applyAlignment="1" quotePrefix="1">
      <alignment horizontal="center"/>
    </xf>
    <xf numFmtId="0" fontId="14" fillId="2" borderId="0" xfId="0" applyFont="1" applyFill="1" applyBorder="1" applyAlignment="1">
      <alignment horizontal="center"/>
    </xf>
    <xf numFmtId="177" fontId="14" fillId="2" borderId="0" xfId="0" applyNumberFormat="1" applyFont="1" applyFill="1" applyBorder="1" applyAlignment="1">
      <alignment horizontal="center"/>
    </xf>
    <xf numFmtId="177" fontId="16" fillId="2" borderId="6" xfId="15" applyNumberFormat="1" applyFont="1" applyFill="1" applyBorder="1" applyAlignment="1">
      <alignment/>
    </xf>
    <xf numFmtId="177" fontId="16" fillId="2" borderId="0" xfId="15" applyNumberFormat="1" applyFont="1" applyFill="1" applyAlignment="1">
      <alignment/>
    </xf>
    <xf numFmtId="177" fontId="4" fillId="2" borderId="0" xfId="15" applyNumberFormat="1" applyFont="1" applyFill="1" applyAlignment="1">
      <alignment/>
    </xf>
    <xf numFmtId="177" fontId="4" fillId="2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177" fontId="16" fillId="0" borderId="0" xfId="15" applyNumberFormat="1" applyFont="1" applyFill="1" applyBorder="1" applyAlignment="1">
      <alignment/>
    </xf>
    <xf numFmtId="177" fontId="16" fillId="0" borderId="0" xfId="15" applyNumberFormat="1" applyFont="1" applyFill="1" applyAlignment="1">
      <alignment/>
    </xf>
    <xf numFmtId="43" fontId="9" fillId="0" borderId="0" xfId="15" applyNumberFormat="1" applyFont="1" applyBorder="1" applyAlignment="1" quotePrefix="1">
      <alignment horizontal="center"/>
    </xf>
    <xf numFmtId="43" fontId="9" fillId="0" borderId="0" xfId="15" applyNumberFormat="1" applyFont="1" applyBorder="1" applyAlignment="1">
      <alignment horizontal="center"/>
    </xf>
    <xf numFmtId="43" fontId="4" fillId="0" borderId="0" xfId="15" applyNumberFormat="1" applyFont="1" applyAlignment="1">
      <alignment horizontal="center"/>
    </xf>
    <xf numFmtId="43" fontId="7" fillId="0" borderId="3" xfId="19" applyNumberFormat="1" applyFont="1" applyBorder="1" applyAlignment="1" quotePrefix="1">
      <alignment horizontal="center"/>
    </xf>
    <xf numFmtId="43" fontId="5" fillId="0" borderId="0" xfId="19" applyNumberFormat="1" applyFont="1" applyAlignment="1">
      <alignment horizontal="center"/>
    </xf>
    <xf numFmtId="43" fontId="16" fillId="0" borderId="0" xfId="15" applyNumberFormat="1" applyFont="1" applyBorder="1" applyAlignment="1">
      <alignment horizontal="center"/>
    </xf>
    <xf numFmtId="43" fontId="16" fillId="0" borderId="0" xfId="15" applyNumberFormat="1" applyFont="1" applyAlignment="1">
      <alignment horizontal="center"/>
    </xf>
    <xf numFmtId="43" fontId="16" fillId="0" borderId="5" xfId="15" applyNumberFormat="1" applyFont="1" applyBorder="1" applyAlignment="1">
      <alignment horizontal="center"/>
    </xf>
    <xf numFmtId="43" fontId="16" fillId="0" borderId="2" xfId="15" applyNumberFormat="1" applyFont="1" applyBorder="1" applyAlignment="1">
      <alignment horizontal="center"/>
    </xf>
    <xf numFmtId="43" fontId="14" fillId="0" borderId="2" xfId="0" applyNumberFormat="1" applyFont="1" applyBorder="1" applyAlignment="1" quotePrefix="1">
      <alignment horizontal="center"/>
    </xf>
    <xf numFmtId="43" fontId="14" fillId="0" borderId="2" xfId="0" applyNumberFormat="1" applyFont="1" applyBorder="1" applyAlignment="1">
      <alignment horizontal="center"/>
    </xf>
    <xf numFmtId="43" fontId="16" fillId="0" borderId="3" xfId="15" applyNumberFormat="1" applyFont="1" applyBorder="1" applyAlignment="1">
      <alignment horizontal="center"/>
    </xf>
    <xf numFmtId="177" fontId="20" fillId="0" borderId="0" xfId="15" applyNumberFormat="1" applyFont="1" applyBorder="1" applyAlignment="1">
      <alignment/>
    </xf>
    <xf numFmtId="0" fontId="20" fillId="0" borderId="0" xfId="0" applyFont="1" applyBorder="1" applyAlignment="1">
      <alignment/>
    </xf>
    <xf numFmtId="177" fontId="4" fillId="0" borderId="1" xfId="15" applyNumberFormat="1" applyFont="1" applyBorder="1" applyAlignment="1">
      <alignment/>
    </xf>
    <xf numFmtId="177" fontId="4" fillId="0" borderId="8" xfId="15" applyNumberFormat="1" applyFont="1" applyBorder="1" applyAlignment="1">
      <alignment/>
    </xf>
    <xf numFmtId="177" fontId="4" fillId="0" borderId="6" xfId="15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Alignment="1">
      <alignment/>
    </xf>
    <xf numFmtId="43" fontId="4" fillId="0" borderId="0" xfId="15" applyFont="1" applyAlignment="1">
      <alignment/>
    </xf>
    <xf numFmtId="43" fontId="4" fillId="0" borderId="0" xfId="15" applyNumberFormat="1" applyFont="1" applyBorder="1" applyAlignment="1">
      <alignment/>
    </xf>
    <xf numFmtId="43" fontId="4" fillId="0" borderId="0" xfId="15" applyFont="1" applyBorder="1" applyAlignment="1">
      <alignment/>
    </xf>
    <xf numFmtId="177" fontId="4" fillId="0" borderId="7" xfId="15" applyNumberFormat="1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0" xfId="0" applyFont="1" applyAlignment="1" quotePrefix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177" fontId="15" fillId="0" borderId="0" xfId="15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177" fontId="8" fillId="0" borderId="0" xfId="15" applyNumberFormat="1" applyFont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10" xfId="0" applyFont="1" applyBorder="1" applyAlignment="1" quotePrefix="1">
      <alignment horizontal="centerContinuous"/>
    </xf>
    <xf numFmtId="177" fontId="10" fillId="0" borderId="11" xfId="15" applyNumberFormat="1" applyFont="1" applyBorder="1" applyAlignment="1">
      <alignment horizontal="centerContinuous"/>
    </xf>
    <xf numFmtId="16" fontId="8" fillId="0" borderId="0" xfId="0" applyNumberFormat="1" applyFont="1" applyBorder="1" applyAlignment="1">
      <alignment horizontal="center"/>
    </xf>
    <xf numFmtId="16" fontId="8" fillId="0" borderId="2" xfId="0" applyNumberFormat="1" applyFont="1" applyBorder="1" applyAlignment="1" quotePrefix="1">
      <alignment horizontal="center"/>
    </xf>
    <xf numFmtId="16" fontId="8" fillId="0" borderId="0" xfId="0" applyNumberFormat="1" applyFont="1" applyBorder="1" applyAlignment="1" quotePrefix="1">
      <alignment horizontal="center"/>
    </xf>
    <xf numFmtId="177" fontId="8" fillId="0" borderId="3" xfId="15" applyNumberFormat="1" applyFont="1" applyBorder="1" applyAlignment="1" quotePrefix="1">
      <alignment horizontal="center"/>
    </xf>
    <xf numFmtId="177" fontId="8" fillId="0" borderId="0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177" fontId="26" fillId="0" borderId="0" xfId="15" applyNumberFormat="1" applyFont="1" applyAlignment="1">
      <alignment/>
    </xf>
    <xf numFmtId="43" fontId="26" fillId="0" borderId="0" xfId="15" applyNumberFormat="1" applyFont="1" applyAlignment="1">
      <alignment horizontal="center"/>
    </xf>
    <xf numFmtId="0" fontId="13" fillId="0" borderId="0" xfId="0" applyFont="1" applyAlignment="1" quotePrefix="1">
      <alignment horizontal="left"/>
    </xf>
    <xf numFmtId="177" fontId="18" fillId="0" borderId="0" xfId="0" applyFont="1" applyAlignment="1">
      <alignment/>
    </xf>
    <xf numFmtId="177" fontId="5" fillId="0" borderId="0" xfId="15" applyNumberFormat="1" applyFont="1" applyAlignment="1">
      <alignment horizontal="center"/>
    </xf>
    <xf numFmtId="177" fontId="27" fillId="0" borderId="0" xfId="0" applyFont="1" applyAlignment="1">
      <alignment/>
    </xf>
    <xf numFmtId="177" fontId="5" fillId="0" borderId="0" xfId="15" applyNumberFormat="1" applyFont="1" applyAlignment="1">
      <alignment/>
    </xf>
    <xf numFmtId="177" fontId="27" fillId="0" borderId="0" xfId="0" applyFont="1" applyFill="1" applyAlignment="1">
      <alignment/>
    </xf>
    <xf numFmtId="177" fontId="4" fillId="0" borderId="0" xfId="15" applyNumberFormat="1" applyFont="1" applyFill="1" applyAlignment="1">
      <alignment/>
    </xf>
    <xf numFmtId="177" fontId="28" fillId="0" borderId="0" xfId="0" applyFont="1" applyAlignment="1">
      <alignment/>
    </xf>
    <xf numFmtId="1" fontId="5" fillId="0" borderId="5" xfId="15" applyNumberFormat="1" applyFont="1" applyBorder="1" applyAlignment="1">
      <alignment horizontal="center"/>
    </xf>
    <xf numFmtId="177" fontId="5" fillId="0" borderId="2" xfId="15" applyNumberFormat="1" applyFont="1" applyBorder="1" applyAlignment="1">
      <alignment horizontal="center"/>
    </xf>
    <xf numFmtId="177" fontId="5" fillId="0" borderId="3" xfId="15" applyNumberFormat="1" applyFont="1" applyBorder="1" applyAlignment="1" quotePrefix="1">
      <alignment horizontal="center"/>
    </xf>
    <xf numFmtId="177" fontId="18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14" fontId="14" fillId="0" borderId="2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77" fontId="29" fillId="0" borderId="0" xfId="0" applyFont="1" applyAlignment="1">
      <alignment/>
    </xf>
    <xf numFmtId="16" fontId="8" fillId="0" borderId="2" xfId="0" applyNumberFormat="1" applyFont="1" applyBorder="1" applyAlignment="1">
      <alignment horizontal="center"/>
    </xf>
    <xf numFmtId="177" fontId="18" fillId="0" borderId="0" xfId="0" applyFont="1" applyAlignment="1">
      <alignment horizontal="center"/>
    </xf>
    <xf numFmtId="1" fontId="5" fillId="0" borderId="0" xfId="15" applyNumberFormat="1" applyFont="1" applyBorder="1" applyAlignment="1">
      <alignment horizontal="center"/>
    </xf>
    <xf numFmtId="177" fontId="5" fillId="0" borderId="0" xfId="15" applyNumberFormat="1" applyFont="1" applyBorder="1" applyAlignment="1">
      <alignment horizontal="center"/>
    </xf>
    <xf numFmtId="177" fontId="5" fillId="0" borderId="0" xfId="15" applyNumberFormat="1" applyFont="1" applyBorder="1" applyAlignment="1" quotePrefix="1">
      <alignment horizontal="center"/>
    </xf>
    <xf numFmtId="0" fontId="13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7" fontId="18" fillId="0" borderId="0" xfId="0" applyFont="1" applyAlignment="1">
      <alignment horizontal="center"/>
    </xf>
    <xf numFmtId="0" fontId="13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57150</xdr:rowOff>
    </xdr:from>
    <xdr:to>
      <xdr:col>1</xdr:col>
      <xdr:colOff>0</xdr:colOff>
      <xdr:row>87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7439025"/>
          <a:ext cx="4581525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95"/>
  <sheetViews>
    <sheetView zoomScale="80" zoomScaleNormal="80" workbookViewId="0" topLeftCell="A1">
      <selection activeCell="A1" sqref="A1:IV16384"/>
    </sheetView>
  </sheetViews>
  <sheetFormatPr defaultColWidth="9.140625" defaultRowHeight="12.75"/>
  <cols>
    <col min="1" max="1" width="3.28125" style="3" customWidth="1"/>
    <col min="2" max="2" width="33.28125" style="2" customWidth="1"/>
    <col min="3" max="3" width="2.140625" style="1" customWidth="1"/>
    <col min="4" max="4" width="15.28125" style="1" customWidth="1"/>
    <col min="5" max="5" width="1.28515625" style="25" customWidth="1"/>
    <col min="6" max="6" width="15.28125" style="1" customWidth="1"/>
    <col min="7" max="7" width="2.140625" style="1" customWidth="1"/>
    <col min="8" max="8" width="15.421875" style="1" customWidth="1"/>
    <col min="9" max="9" width="1.28515625" style="1" customWidth="1"/>
    <col min="10" max="10" width="15.7109375" style="11" customWidth="1"/>
    <col min="11" max="11" width="2.140625" style="1" customWidth="1"/>
    <col min="12" max="16384" width="9.140625" style="1" customWidth="1"/>
  </cols>
  <sheetData>
    <row r="4" spans="1:10" ht="18.75">
      <c r="A4" s="191" t="s">
        <v>31</v>
      </c>
      <c r="B4" s="191"/>
      <c r="C4" s="191"/>
      <c r="D4" s="191"/>
      <c r="E4" s="191"/>
      <c r="F4" s="191"/>
      <c r="G4" s="191"/>
      <c r="H4" s="191"/>
      <c r="I4" s="191"/>
      <c r="J4" s="191"/>
    </row>
    <row r="5" spans="1:10" s="16" customFormat="1" ht="16.5">
      <c r="A5" s="192" t="s">
        <v>74</v>
      </c>
      <c r="B5" s="192"/>
      <c r="C5" s="192"/>
      <c r="D5" s="192"/>
      <c r="E5" s="192"/>
      <c r="F5" s="192"/>
      <c r="G5" s="192"/>
      <c r="H5" s="192"/>
      <c r="I5" s="192"/>
      <c r="J5" s="192"/>
    </row>
    <row r="6" spans="1:10" s="16" customFormat="1" ht="18.75" customHeight="1">
      <c r="A6" s="192" t="s">
        <v>97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s="35" customFormat="1" ht="18.75">
      <c r="A7" s="195" t="s">
        <v>73</v>
      </c>
      <c r="B7" s="195"/>
      <c r="C7" s="195"/>
      <c r="D7" s="195"/>
      <c r="E7" s="195"/>
      <c r="F7" s="195"/>
      <c r="G7" s="195"/>
      <c r="H7" s="195"/>
      <c r="I7" s="195"/>
      <c r="J7" s="195"/>
    </row>
    <row r="8" spans="2:10" s="35" customFormat="1" ht="18.75">
      <c r="B8" s="32"/>
      <c r="C8" s="33"/>
      <c r="D8" s="33"/>
      <c r="E8" s="135"/>
      <c r="F8" s="33"/>
      <c r="G8" s="33"/>
      <c r="H8" s="33"/>
      <c r="I8" s="33"/>
      <c r="J8" s="34"/>
    </row>
    <row r="9" spans="2:10" s="35" customFormat="1" ht="33" customHeight="1">
      <c r="B9" s="32"/>
      <c r="C9" s="33"/>
      <c r="D9" s="33"/>
      <c r="E9" s="135"/>
      <c r="F9" s="33"/>
      <c r="G9" s="33"/>
      <c r="H9" s="33"/>
      <c r="I9" s="33"/>
      <c r="J9" s="34"/>
    </row>
    <row r="10" spans="1:10" s="149" customFormat="1" ht="18.75" customHeight="1">
      <c r="A10" s="151" t="s">
        <v>76</v>
      </c>
      <c r="B10" s="32"/>
      <c r="C10" s="33"/>
      <c r="D10" s="33"/>
      <c r="E10" s="135"/>
      <c r="F10" s="33"/>
      <c r="G10" s="33"/>
      <c r="J10" s="150"/>
    </row>
    <row r="11" spans="1:10" s="149" customFormat="1" ht="14.25" customHeight="1">
      <c r="A11" s="181"/>
      <c r="B11" s="32"/>
      <c r="C11" s="33"/>
      <c r="D11" s="33"/>
      <c r="E11" s="135"/>
      <c r="F11" s="33"/>
      <c r="G11" s="33"/>
      <c r="J11" s="150"/>
    </row>
    <row r="12" spans="1:10" s="17" customFormat="1" ht="14.25" customHeight="1">
      <c r="A12" s="151"/>
      <c r="D12" s="18"/>
      <c r="E12" s="152"/>
      <c r="F12" s="18"/>
      <c r="H12" s="153"/>
      <c r="I12" s="153"/>
      <c r="J12" s="154"/>
    </row>
    <row r="13" spans="1:10" s="16" customFormat="1" ht="16.5">
      <c r="A13" s="18"/>
      <c r="B13" s="17"/>
      <c r="D13" s="155">
        <v>2003</v>
      </c>
      <c r="E13" s="156"/>
      <c r="F13" s="157"/>
      <c r="H13" s="155">
        <v>2002</v>
      </c>
      <c r="I13" s="156"/>
      <c r="J13" s="158"/>
    </row>
    <row r="14" spans="1:10" s="16" customFormat="1" ht="16.5">
      <c r="A14" s="18"/>
      <c r="B14" s="17"/>
      <c r="D14" s="139" t="s">
        <v>17</v>
      </c>
      <c r="E14" s="152"/>
      <c r="F14" s="138" t="s">
        <v>98</v>
      </c>
      <c r="H14" s="138" t="s">
        <v>21</v>
      </c>
      <c r="I14" s="152"/>
      <c r="J14" s="138" t="str">
        <f>+F14</f>
        <v>3 months</v>
      </c>
    </row>
    <row r="15" spans="1:10" s="16" customFormat="1" ht="16.5">
      <c r="A15" s="18"/>
      <c r="B15" s="17"/>
      <c r="D15" s="139" t="s">
        <v>18</v>
      </c>
      <c r="E15" s="152"/>
      <c r="F15" s="139" t="s">
        <v>19</v>
      </c>
      <c r="H15" s="139" t="s">
        <v>18</v>
      </c>
      <c r="I15" s="152"/>
      <c r="J15" s="139" t="s">
        <v>19</v>
      </c>
    </row>
    <row r="16" spans="1:10" s="16" customFormat="1" ht="16.5">
      <c r="A16" s="18"/>
      <c r="B16" s="17"/>
      <c r="D16" s="186">
        <v>37894</v>
      </c>
      <c r="E16" s="159"/>
      <c r="F16" s="139" t="s">
        <v>20</v>
      </c>
      <c r="H16" s="160">
        <v>37894</v>
      </c>
      <c r="I16" s="161"/>
      <c r="J16" s="139" t="s">
        <v>20</v>
      </c>
    </row>
    <row r="17" spans="1:10" s="16" customFormat="1" ht="14.25" customHeight="1">
      <c r="A17" s="18"/>
      <c r="B17" s="17"/>
      <c r="D17" s="162"/>
      <c r="E17" s="162"/>
      <c r="F17" s="162"/>
      <c r="H17" s="162"/>
      <c r="I17" s="162"/>
      <c r="J17" s="162"/>
    </row>
    <row r="18" spans="1:10" s="16" customFormat="1" ht="15.75" customHeight="1">
      <c r="A18" s="18"/>
      <c r="B18" s="17"/>
      <c r="D18" s="152" t="s">
        <v>1</v>
      </c>
      <c r="E18" s="152"/>
      <c r="F18" s="152" t="s">
        <v>1</v>
      </c>
      <c r="H18" s="152" t="s">
        <v>1</v>
      </c>
      <c r="I18" s="152"/>
      <c r="J18" s="163" t="s">
        <v>1</v>
      </c>
    </row>
    <row r="19" spans="4:9" ht="8.25" customHeight="1">
      <c r="D19" s="3"/>
      <c r="E19" s="136"/>
      <c r="F19" s="3"/>
      <c r="H19" s="3"/>
      <c r="I19" s="3"/>
    </row>
    <row r="20" spans="1:11" ht="21.75" customHeight="1">
      <c r="A20" s="142"/>
      <c r="B20" s="2" t="s">
        <v>72</v>
      </c>
      <c r="D20" s="67">
        <f>2482-58</f>
        <v>2424</v>
      </c>
      <c r="E20" s="67"/>
      <c r="F20" s="67">
        <f>+D20</f>
        <v>2424</v>
      </c>
      <c r="G20" s="67"/>
      <c r="H20" s="67">
        <v>19233</v>
      </c>
      <c r="I20" s="67"/>
      <c r="J20" s="67">
        <v>19233</v>
      </c>
      <c r="K20" s="25"/>
    </row>
    <row r="21" spans="1:11" ht="7.5" customHeight="1">
      <c r="A21" s="142"/>
      <c r="D21" s="67"/>
      <c r="E21" s="67"/>
      <c r="F21" s="67"/>
      <c r="G21" s="67"/>
      <c r="H21" s="67"/>
      <c r="I21" s="67"/>
      <c r="J21" s="67"/>
      <c r="K21" s="25"/>
    </row>
    <row r="22" spans="2:11" ht="15.75">
      <c r="B22" s="2" t="s">
        <v>22</v>
      </c>
      <c r="D22" s="67">
        <f>-1505-1085-3+58</f>
        <v>-2535</v>
      </c>
      <c r="E22" s="67"/>
      <c r="F22" s="67">
        <f>+D22</f>
        <v>-2535</v>
      </c>
      <c r="G22" s="67"/>
      <c r="H22" s="67">
        <v>-18742</v>
      </c>
      <c r="I22" s="67"/>
      <c r="J22" s="67">
        <v>-18742</v>
      </c>
      <c r="K22" s="25"/>
    </row>
    <row r="23" spans="4:11" ht="8.25" customHeight="1">
      <c r="D23" s="67"/>
      <c r="E23" s="67"/>
      <c r="F23" s="67"/>
      <c r="G23" s="67"/>
      <c r="H23" s="67"/>
      <c r="I23" s="67"/>
      <c r="J23" s="67"/>
      <c r="K23" s="25"/>
    </row>
    <row r="24" spans="2:11" ht="15.75">
      <c r="B24" s="143" t="s">
        <v>40</v>
      </c>
      <c r="C24" s="5"/>
      <c r="D24" s="126">
        <v>121</v>
      </c>
      <c r="E24" s="67"/>
      <c r="F24" s="126">
        <f>+D24</f>
        <v>121</v>
      </c>
      <c r="G24" s="67"/>
      <c r="H24" s="126">
        <v>371</v>
      </c>
      <c r="I24" s="67"/>
      <c r="J24" s="126">
        <v>371</v>
      </c>
      <c r="K24" s="25"/>
    </row>
    <row r="25" spans="2:11" ht="7.5" customHeight="1">
      <c r="B25" s="143"/>
      <c r="C25" s="5"/>
      <c r="D25" s="67"/>
      <c r="E25" s="67"/>
      <c r="F25" s="67"/>
      <c r="G25" s="67"/>
      <c r="H25" s="67"/>
      <c r="I25" s="67"/>
      <c r="J25" s="67"/>
      <c r="K25" s="25"/>
    </row>
    <row r="26" spans="1:11" ht="16.5" customHeight="1">
      <c r="A26" s="142"/>
      <c r="B26" s="20" t="s">
        <v>41</v>
      </c>
      <c r="D26" s="67">
        <f>+D20+D22+D24</f>
        <v>10</v>
      </c>
      <c r="E26" s="67"/>
      <c r="F26" s="67">
        <f>+F20+F22+F24</f>
        <v>10</v>
      </c>
      <c r="G26" s="67"/>
      <c r="H26" s="11">
        <f>+H20+H22+H24</f>
        <v>862</v>
      </c>
      <c r="I26" s="67"/>
      <c r="J26" s="11">
        <f>+J20+J22+J24</f>
        <v>862</v>
      </c>
      <c r="K26" s="25"/>
    </row>
    <row r="27" spans="1:11" ht="6" customHeight="1">
      <c r="A27" s="142"/>
      <c r="B27" s="20"/>
      <c r="D27" s="67"/>
      <c r="E27" s="67"/>
      <c r="F27" s="67"/>
      <c r="G27" s="67"/>
      <c r="H27" s="67"/>
      <c r="I27" s="67"/>
      <c r="J27" s="67"/>
      <c r="K27" s="25"/>
    </row>
    <row r="28" spans="1:11" ht="15.75">
      <c r="A28" s="142"/>
      <c r="B28" s="20" t="s">
        <v>23</v>
      </c>
      <c r="D28" s="67">
        <v>-2306</v>
      </c>
      <c r="E28" s="67"/>
      <c r="F28" s="67">
        <f>+D28</f>
        <v>-2306</v>
      </c>
      <c r="G28" s="67"/>
      <c r="H28" s="67">
        <v>-2237</v>
      </c>
      <c r="I28" s="67"/>
      <c r="J28" s="67">
        <f>+H28</f>
        <v>-2237</v>
      </c>
      <c r="K28" s="25"/>
    </row>
    <row r="29" spans="2:11" ht="7.5" customHeight="1">
      <c r="B29" s="143"/>
      <c r="D29" s="67"/>
      <c r="E29" s="67"/>
      <c r="F29" s="67"/>
      <c r="G29" s="67"/>
      <c r="H29" s="67"/>
      <c r="I29" s="67"/>
      <c r="J29" s="67"/>
      <c r="K29" s="25"/>
    </row>
    <row r="30" spans="2:11" ht="15.75">
      <c r="B30" s="2" t="s">
        <v>24</v>
      </c>
      <c r="D30" s="131">
        <v>0</v>
      </c>
      <c r="E30" s="133"/>
      <c r="F30" s="131">
        <v>0</v>
      </c>
      <c r="G30" s="131"/>
      <c r="H30" s="131">
        <v>0</v>
      </c>
      <c r="I30" s="133"/>
      <c r="J30" s="131">
        <v>0</v>
      </c>
      <c r="K30" s="25"/>
    </row>
    <row r="31" spans="4:11" ht="8.25" customHeight="1">
      <c r="D31" s="126"/>
      <c r="E31" s="67"/>
      <c r="F31" s="126"/>
      <c r="G31" s="67"/>
      <c r="H31" s="126"/>
      <c r="I31" s="67"/>
      <c r="J31" s="126"/>
      <c r="K31" s="25"/>
    </row>
    <row r="32" spans="2:11" ht="18.75" customHeight="1">
      <c r="B32" s="2" t="s">
        <v>42</v>
      </c>
      <c r="D32" s="67">
        <f>+D26+D28</f>
        <v>-2296</v>
      </c>
      <c r="E32" s="67"/>
      <c r="F32" s="67">
        <f>+F26+F28+F30</f>
        <v>-2296</v>
      </c>
      <c r="G32" s="67"/>
      <c r="H32" s="67">
        <f>+H26+H28+H30</f>
        <v>-1375</v>
      </c>
      <c r="I32" s="67"/>
      <c r="J32" s="67">
        <f>+J26+J28+J30</f>
        <v>-1375</v>
      </c>
      <c r="K32" s="25"/>
    </row>
    <row r="33" spans="4:11" ht="6" customHeight="1">
      <c r="D33" s="67"/>
      <c r="E33" s="67"/>
      <c r="F33" s="67"/>
      <c r="G33" s="67"/>
      <c r="H33" s="67"/>
      <c r="I33" s="67"/>
      <c r="J33" s="67"/>
      <c r="K33" s="25"/>
    </row>
    <row r="34" spans="2:11" ht="15.75">
      <c r="B34" s="20" t="s">
        <v>25</v>
      </c>
      <c r="D34" s="126">
        <v>-174</v>
      </c>
      <c r="E34" s="67"/>
      <c r="F34" s="126">
        <f>+D34</f>
        <v>-174</v>
      </c>
      <c r="G34" s="67"/>
      <c r="H34" s="126">
        <v>-444</v>
      </c>
      <c r="I34" s="67"/>
      <c r="J34" s="126">
        <v>-444</v>
      </c>
      <c r="K34" s="25"/>
    </row>
    <row r="35" spans="2:11" ht="4.5" customHeight="1">
      <c r="B35" s="143"/>
      <c r="D35" s="67"/>
      <c r="E35" s="67"/>
      <c r="F35" s="67"/>
      <c r="G35" s="67"/>
      <c r="H35" s="67"/>
      <c r="I35" s="67"/>
      <c r="J35" s="67"/>
      <c r="K35" s="25"/>
    </row>
    <row r="36" spans="2:11" ht="15.75">
      <c r="B36" s="20" t="s">
        <v>43</v>
      </c>
      <c r="D36" s="67">
        <f>+D32+D34</f>
        <v>-2470</v>
      </c>
      <c r="E36" s="67"/>
      <c r="F36" s="67">
        <f>+F32+F34</f>
        <v>-2470</v>
      </c>
      <c r="G36" s="67"/>
      <c r="H36" s="67">
        <f>+H32+H34</f>
        <v>-1819</v>
      </c>
      <c r="I36" s="67"/>
      <c r="J36" s="67">
        <f>+J32+J34</f>
        <v>-1819</v>
      </c>
      <c r="K36" s="25"/>
    </row>
    <row r="37" spans="2:11" ht="8.25" customHeight="1">
      <c r="B37" s="20"/>
      <c r="D37" s="67"/>
      <c r="E37" s="67"/>
      <c r="F37" s="67"/>
      <c r="G37" s="67"/>
      <c r="H37" s="67"/>
      <c r="I37" s="67"/>
      <c r="J37" s="67"/>
      <c r="K37" s="25"/>
    </row>
    <row r="38" spans="2:11" ht="15.75">
      <c r="B38" s="20" t="s">
        <v>26</v>
      </c>
      <c r="D38" s="126">
        <v>0</v>
      </c>
      <c r="E38" s="67"/>
      <c r="F38" s="126">
        <v>0</v>
      </c>
      <c r="G38" s="67"/>
      <c r="H38" s="126">
        <v>0</v>
      </c>
      <c r="I38" s="67"/>
      <c r="J38" s="126">
        <v>0</v>
      </c>
      <c r="K38" s="25"/>
    </row>
    <row r="39" spans="4:11" ht="3.75" customHeight="1">
      <c r="D39" s="67"/>
      <c r="E39" s="67"/>
      <c r="F39" s="67"/>
      <c r="G39" s="67"/>
      <c r="H39" s="67"/>
      <c r="I39" s="67"/>
      <c r="J39" s="67"/>
      <c r="K39" s="25"/>
    </row>
    <row r="40" spans="2:11" ht="18.75" customHeight="1" thickBot="1">
      <c r="B40" s="20" t="s">
        <v>44</v>
      </c>
      <c r="D40" s="127">
        <f>+D36+D38</f>
        <v>-2470</v>
      </c>
      <c r="E40" s="67"/>
      <c r="F40" s="127">
        <f>+F36+F38</f>
        <v>-2470</v>
      </c>
      <c r="G40" s="67"/>
      <c r="H40" s="127">
        <f>+H36+H38</f>
        <v>-1819</v>
      </c>
      <c r="I40" s="67"/>
      <c r="J40" s="127">
        <f>+J36+J38</f>
        <v>-1819</v>
      </c>
      <c r="K40" s="25"/>
    </row>
    <row r="41" spans="1:11" s="72" customFormat="1" ht="15.75">
      <c r="A41" s="71"/>
      <c r="B41" s="73"/>
      <c r="D41" s="67"/>
      <c r="E41" s="67"/>
      <c r="F41" s="124"/>
      <c r="G41" s="124"/>
      <c r="H41" s="124"/>
      <c r="I41" s="124"/>
      <c r="J41" s="124"/>
      <c r="K41" s="125"/>
    </row>
    <row r="42" spans="4:11" ht="9" customHeight="1">
      <c r="D42" s="67"/>
      <c r="E42" s="67"/>
      <c r="F42" s="67"/>
      <c r="G42" s="67"/>
      <c r="H42" s="67"/>
      <c r="I42" s="67"/>
      <c r="J42" s="67"/>
      <c r="K42" s="25"/>
    </row>
    <row r="43" spans="2:11" ht="17.25" customHeight="1">
      <c r="B43" s="2" t="s">
        <v>57</v>
      </c>
      <c r="D43" s="67"/>
      <c r="E43" s="67"/>
      <c r="F43" s="67"/>
      <c r="G43" s="67"/>
      <c r="H43" s="67"/>
      <c r="I43" s="67"/>
      <c r="J43" s="67"/>
      <c r="K43" s="25"/>
    </row>
    <row r="44" spans="2:11" ht="15.75">
      <c r="B44" s="2" t="s">
        <v>70</v>
      </c>
      <c r="D44" s="132">
        <f>+D40/99000*100</f>
        <v>-2.4949494949494953</v>
      </c>
      <c r="E44" s="132"/>
      <c r="F44" s="132">
        <f>+F40/99000*100</f>
        <v>-2.4949494949494953</v>
      </c>
      <c r="G44" s="67"/>
      <c r="H44" s="132">
        <f>+H40/99000*100</f>
        <v>-1.837373737373737</v>
      </c>
      <c r="I44" s="132"/>
      <c r="J44" s="132">
        <f>+J40/99000*100</f>
        <v>-1.837373737373737</v>
      </c>
      <c r="K44" s="25"/>
    </row>
    <row r="45" spans="4:11" ht="12" customHeight="1">
      <c r="D45" s="132"/>
      <c r="E45" s="132"/>
      <c r="F45" s="132"/>
      <c r="G45" s="67"/>
      <c r="H45" s="132"/>
      <c r="I45" s="132"/>
      <c r="J45" s="132"/>
      <c r="K45" s="25"/>
    </row>
    <row r="46" spans="2:11" ht="17.25" customHeight="1">
      <c r="B46" s="2" t="s">
        <v>71</v>
      </c>
      <c r="D46" s="67">
        <v>0</v>
      </c>
      <c r="E46" s="67"/>
      <c r="F46" s="67">
        <v>0</v>
      </c>
      <c r="G46" s="67"/>
      <c r="H46" s="67">
        <v>0</v>
      </c>
      <c r="I46" s="67"/>
      <c r="J46" s="67">
        <v>0</v>
      </c>
      <c r="K46" s="25"/>
    </row>
    <row r="47" spans="2:11" ht="15.75">
      <c r="B47" s="143"/>
      <c r="D47" s="67"/>
      <c r="E47" s="67"/>
      <c r="F47" s="67"/>
      <c r="G47" s="67"/>
      <c r="H47" s="67"/>
      <c r="I47" s="67"/>
      <c r="J47" s="67"/>
      <c r="K47" s="25"/>
    </row>
    <row r="48" spans="2:11" ht="15.75">
      <c r="B48" s="143"/>
      <c r="D48" s="67"/>
      <c r="E48" s="67"/>
      <c r="F48" s="67"/>
      <c r="G48" s="67"/>
      <c r="H48" s="67"/>
      <c r="I48" s="67"/>
      <c r="J48" s="67"/>
      <c r="K48" s="25"/>
    </row>
    <row r="49" spans="2:11" ht="15.75">
      <c r="B49" s="143"/>
      <c r="D49" s="67"/>
      <c r="E49" s="67"/>
      <c r="F49" s="67"/>
      <c r="G49" s="67"/>
      <c r="H49" s="67"/>
      <c r="I49" s="67"/>
      <c r="J49" s="67"/>
      <c r="K49" s="25"/>
    </row>
    <row r="50" spans="1:11" s="72" customFormat="1" ht="15.75">
      <c r="A50" s="71"/>
      <c r="B50" s="193" t="s">
        <v>77</v>
      </c>
      <c r="C50" s="193"/>
      <c r="D50" s="193"/>
      <c r="E50" s="193"/>
      <c r="F50" s="193"/>
      <c r="G50" s="193"/>
      <c r="H50" s="193"/>
      <c r="I50" s="193"/>
      <c r="J50" s="193"/>
      <c r="K50" s="125"/>
    </row>
    <row r="51" spans="2:11" ht="15.75">
      <c r="B51" s="194" t="s">
        <v>99</v>
      </c>
      <c r="C51" s="194"/>
      <c r="D51" s="194"/>
      <c r="E51" s="194"/>
      <c r="F51" s="194"/>
      <c r="G51" s="194"/>
      <c r="H51" s="194"/>
      <c r="I51" s="194"/>
      <c r="J51" s="194"/>
      <c r="K51" s="25"/>
    </row>
    <row r="52" spans="2:11" ht="8.25" customHeight="1">
      <c r="B52" s="143"/>
      <c r="D52" s="67"/>
      <c r="E52" s="67"/>
      <c r="F52" s="67"/>
      <c r="G52" s="67"/>
      <c r="H52" s="67"/>
      <c r="I52" s="67"/>
      <c r="J52" s="67"/>
      <c r="K52" s="25"/>
    </row>
    <row r="53" spans="2:11" ht="15.75">
      <c r="B53" s="20"/>
      <c r="D53" s="67"/>
      <c r="E53" s="67"/>
      <c r="F53" s="67"/>
      <c r="G53" s="67"/>
      <c r="H53" s="67"/>
      <c r="I53" s="67"/>
      <c r="J53" s="67"/>
      <c r="K53" s="25"/>
    </row>
    <row r="54" spans="2:11" ht="9" customHeight="1">
      <c r="B54" s="143"/>
      <c r="D54" s="67"/>
      <c r="E54" s="67"/>
      <c r="F54" s="67"/>
      <c r="G54" s="67"/>
      <c r="H54" s="67"/>
      <c r="I54" s="67"/>
      <c r="J54" s="67"/>
      <c r="K54" s="25"/>
    </row>
    <row r="55" spans="2:11" ht="15.75">
      <c r="B55" s="74"/>
      <c r="D55" s="67"/>
      <c r="E55" s="67"/>
      <c r="F55" s="67"/>
      <c r="G55" s="67"/>
      <c r="H55" s="67"/>
      <c r="I55" s="67"/>
      <c r="J55" s="67"/>
      <c r="K55" s="25"/>
    </row>
    <row r="56" spans="1:11" s="72" customFormat="1" ht="15.75">
      <c r="A56" s="71"/>
      <c r="B56" s="73"/>
      <c r="D56" s="67"/>
      <c r="E56" s="67"/>
      <c r="F56" s="124"/>
      <c r="G56" s="124"/>
      <c r="H56" s="124"/>
      <c r="I56" s="124"/>
      <c r="J56" s="124"/>
      <c r="K56" s="125"/>
    </row>
    <row r="57" spans="2:11" ht="8.25" customHeight="1">
      <c r="B57" s="20"/>
      <c r="D57" s="67"/>
      <c r="E57" s="67"/>
      <c r="F57" s="67"/>
      <c r="G57" s="67"/>
      <c r="H57" s="67"/>
      <c r="I57" s="67"/>
      <c r="J57" s="67"/>
      <c r="K57" s="25"/>
    </row>
    <row r="58" spans="4:11" ht="15" customHeight="1" hidden="1">
      <c r="D58" s="144"/>
      <c r="E58" s="144"/>
      <c r="F58" s="144"/>
      <c r="G58" s="25"/>
      <c r="H58" s="145"/>
      <c r="I58" s="145"/>
      <c r="J58" s="145"/>
      <c r="K58" s="25"/>
    </row>
    <row r="59" spans="4:11" ht="15" customHeight="1" hidden="1">
      <c r="D59" s="145"/>
      <c r="E59" s="145"/>
      <c r="F59" s="145"/>
      <c r="G59" s="25"/>
      <c r="H59" s="145"/>
      <c r="I59" s="145"/>
      <c r="J59" s="145"/>
      <c r="K59" s="25"/>
    </row>
    <row r="60" spans="4:11" ht="12.75" customHeight="1" hidden="1">
      <c r="D60" s="146"/>
      <c r="E60" s="146"/>
      <c r="F60" s="146"/>
      <c r="G60" s="25"/>
      <c r="H60" s="146"/>
      <c r="I60" s="146"/>
      <c r="J60" s="146"/>
      <c r="K60" s="25"/>
    </row>
    <row r="61" spans="4:11" ht="12.75" customHeight="1" hidden="1">
      <c r="D61" s="136"/>
      <c r="E61" s="136"/>
      <c r="F61" s="136"/>
      <c r="G61" s="25"/>
      <c r="H61" s="136"/>
      <c r="I61" s="136"/>
      <c r="J61" s="136"/>
      <c r="K61" s="25"/>
    </row>
    <row r="62" spans="4:11" ht="10.5" customHeight="1" hidden="1">
      <c r="D62" s="136"/>
      <c r="E62" s="136"/>
      <c r="F62" s="136"/>
      <c r="G62" s="25"/>
      <c r="H62" s="136"/>
      <c r="I62" s="136"/>
      <c r="J62" s="136"/>
      <c r="K62" s="25"/>
    </row>
    <row r="63" spans="4:11" ht="17.25" customHeight="1" hidden="1">
      <c r="D63" s="136"/>
      <c r="E63" s="136"/>
      <c r="F63" s="136"/>
      <c r="G63" s="25"/>
      <c r="H63" s="136"/>
      <c r="I63" s="136"/>
      <c r="J63" s="136"/>
      <c r="K63" s="25"/>
    </row>
    <row r="64" spans="1:11" ht="15" customHeight="1" hidden="1">
      <c r="A64" s="141"/>
      <c r="B64" s="4"/>
      <c r="C64" s="68"/>
      <c r="D64" s="136"/>
      <c r="E64" s="136"/>
      <c r="F64" s="136"/>
      <c r="G64" s="25"/>
      <c r="H64" s="136"/>
      <c r="I64" s="136"/>
      <c r="J64" s="136"/>
      <c r="K64" s="25"/>
    </row>
    <row r="65" spans="2:11" ht="15.75">
      <c r="B65" s="143"/>
      <c r="D65" s="67"/>
      <c r="E65" s="67"/>
      <c r="F65" s="67"/>
      <c r="G65" s="67"/>
      <c r="H65" s="67"/>
      <c r="I65" s="67"/>
      <c r="J65" s="67"/>
      <c r="K65" s="25"/>
    </row>
    <row r="66" spans="2:11" ht="15.75">
      <c r="B66" s="143"/>
      <c r="D66" s="67"/>
      <c r="E66" s="67"/>
      <c r="F66" s="67"/>
      <c r="G66" s="67"/>
      <c r="H66" s="67"/>
      <c r="I66" s="67"/>
      <c r="J66" s="67"/>
      <c r="K66" s="25"/>
    </row>
    <row r="67" spans="2:11" ht="15.75">
      <c r="B67" s="143"/>
      <c r="D67" s="67"/>
      <c r="E67" s="67"/>
      <c r="F67" s="67"/>
      <c r="G67" s="67"/>
      <c r="H67" s="67"/>
      <c r="I67" s="67"/>
      <c r="J67" s="67"/>
      <c r="K67" s="25"/>
    </row>
    <row r="68" spans="2:11" ht="15.75">
      <c r="B68" s="143"/>
      <c r="D68" s="67"/>
      <c r="E68" s="67"/>
      <c r="F68" s="67"/>
      <c r="G68" s="67"/>
      <c r="H68" s="67"/>
      <c r="I68" s="67"/>
      <c r="J68" s="67"/>
      <c r="K68" s="25"/>
    </row>
    <row r="69" spans="2:11" ht="8.25" customHeight="1">
      <c r="B69" s="143"/>
      <c r="D69" s="67"/>
      <c r="E69" s="67"/>
      <c r="F69" s="67"/>
      <c r="G69" s="67"/>
      <c r="H69" s="67"/>
      <c r="I69" s="67"/>
      <c r="J69" s="67"/>
      <c r="K69" s="25"/>
    </row>
    <row r="70" spans="2:11" ht="15.75">
      <c r="B70" s="20"/>
      <c r="D70" s="67"/>
      <c r="E70" s="67"/>
      <c r="F70" s="67"/>
      <c r="G70" s="67"/>
      <c r="H70" s="67"/>
      <c r="I70" s="67"/>
      <c r="J70" s="67"/>
      <c r="K70" s="25"/>
    </row>
    <row r="71" spans="1:11" s="72" customFormat="1" ht="16.5" customHeight="1">
      <c r="A71" s="71"/>
      <c r="B71" s="74"/>
      <c r="D71" s="67"/>
      <c r="E71" s="67"/>
      <c r="F71" s="124"/>
      <c r="G71" s="124"/>
      <c r="H71" s="124"/>
      <c r="I71" s="124"/>
      <c r="J71" s="124"/>
      <c r="K71" s="124"/>
    </row>
    <row r="72" spans="2:11" ht="12.75" customHeight="1">
      <c r="B72" s="143"/>
      <c r="D72" s="67"/>
      <c r="E72" s="67"/>
      <c r="F72" s="67"/>
      <c r="G72" s="67"/>
      <c r="H72" s="67"/>
      <c r="I72" s="67"/>
      <c r="J72" s="67"/>
      <c r="K72" s="25"/>
    </row>
    <row r="73" spans="1:10" s="25" customFormat="1" ht="12" customHeight="1">
      <c r="A73" s="136"/>
      <c r="B73" s="147"/>
      <c r="D73" s="67"/>
      <c r="E73" s="67"/>
      <c r="F73" s="67"/>
      <c r="G73" s="67"/>
      <c r="H73" s="67"/>
      <c r="I73" s="67"/>
      <c r="J73" s="67"/>
    </row>
    <row r="74" spans="1:10" s="25" customFormat="1" ht="12" customHeight="1">
      <c r="A74" s="136"/>
      <c r="B74" s="147"/>
      <c r="D74" s="67"/>
      <c r="E74" s="67"/>
      <c r="F74" s="67"/>
      <c r="G74" s="67"/>
      <c r="H74" s="67"/>
      <c r="I74" s="67"/>
      <c r="J74" s="67"/>
    </row>
    <row r="75" spans="1:10" s="25" customFormat="1" ht="12" customHeight="1">
      <c r="A75" s="148"/>
      <c r="B75" s="147"/>
      <c r="D75" s="67"/>
      <c r="E75" s="67"/>
      <c r="F75" s="67"/>
      <c r="G75" s="67"/>
      <c r="H75" s="67"/>
      <c r="I75" s="67"/>
      <c r="J75" s="67"/>
    </row>
    <row r="76" spans="1:10" s="25" customFormat="1" ht="20.25" customHeight="1">
      <c r="A76" s="144"/>
      <c r="B76" s="144"/>
      <c r="C76" s="68"/>
      <c r="D76" s="69"/>
      <c r="E76" s="69"/>
      <c r="F76" s="69"/>
      <c r="G76" s="69"/>
      <c r="H76" s="69"/>
      <c r="I76" s="69"/>
      <c r="J76" s="69"/>
    </row>
    <row r="77" spans="4:11" ht="15.75">
      <c r="D77" s="25"/>
      <c r="F77" s="25"/>
      <c r="G77" s="25"/>
      <c r="H77" s="25"/>
      <c r="I77" s="25"/>
      <c r="J77" s="67"/>
      <c r="K77" s="25"/>
    </row>
    <row r="78" spans="4:11" ht="15.75">
      <c r="D78" s="25"/>
      <c r="F78" s="25"/>
      <c r="G78" s="25"/>
      <c r="H78" s="25"/>
      <c r="I78" s="25"/>
      <c r="J78" s="67"/>
      <c r="K78" s="25"/>
    </row>
    <row r="79" spans="4:11" ht="15.75">
      <c r="D79" s="25"/>
      <c r="F79" s="25"/>
      <c r="G79" s="25"/>
      <c r="H79" s="25"/>
      <c r="I79" s="25"/>
      <c r="J79" s="67"/>
      <c r="K79" s="25"/>
    </row>
    <row r="80" spans="4:11" ht="15.75">
      <c r="D80" s="25"/>
      <c r="F80" s="25"/>
      <c r="G80" s="25"/>
      <c r="H80" s="25"/>
      <c r="I80" s="25"/>
      <c r="J80" s="67"/>
      <c r="K80" s="25"/>
    </row>
    <row r="81" spans="4:11" ht="15.75">
      <c r="D81" s="25"/>
      <c r="F81" s="25"/>
      <c r="G81" s="25"/>
      <c r="H81" s="25"/>
      <c r="I81" s="25"/>
      <c r="J81" s="67"/>
      <c r="K81" s="25"/>
    </row>
    <row r="82" spans="4:11" ht="15.75">
      <c r="D82" s="25"/>
      <c r="F82" s="25"/>
      <c r="G82" s="25"/>
      <c r="H82" s="25"/>
      <c r="I82" s="25"/>
      <c r="J82" s="67"/>
      <c r="K82" s="25"/>
    </row>
    <row r="83" spans="4:11" ht="15.75">
      <c r="D83" s="25"/>
      <c r="F83" s="25"/>
      <c r="G83" s="25"/>
      <c r="H83" s="25"/>
      <c r="I83" s="25"/>
      <c r="J83" s="67"/>
      <c r="K83" s="25"/>
    </row>
    <row r="84" spans="4:11" ht="15.75">
      <c r="D84" s="25"/>
      <c r="F84" s="25"/>
      <c r="G84" s="25"/>
      <c r="H84" s="25"/>
      <c r="I84" s="25"/>
      <c r="J84" s="67"/>
      <c r="K84" s="25"/>
    </row>
    <row r="85" spans="4:11" ht="15.75">
      <c r="D85" s="25"/>
      <c r="F85" s="25"/>
      <c r="G85" s="25"/>
      <c r="H85" s="25"/>
      <c r="I85" s="25"/>
      <c r="J85" s="67"/>
      <c r="K85" s="25"/>
    </row>
    <row r="86" spans="4:11" ht="15.75">
      <c r="D86" s="25"/>
      <c r="F86" s="25"/>
      <c r="G86" s="25"/>
      <c r="H86" s="25"/>
      <c r="I86" s="25"/>
      <c r="J86" s="67"/>
      <c r="K86" s="25"/>
    </row>
    <row r="87" spans="4:11" ht="15.75">
      <c r="D87" s="25"/>
      <c r="F87" s="25"/>
      <c r="G87" s="25"/>
      <c r="H87" s="25"/>
      <c r="I87" s="25"/>
      <c r="J87" s="67"/>
      <c r="K87" s="25"/>
    </row>
    <row r="88" spans="4:11" ht="15.75">
      <c r="D88" s="25"/>
      <c r="F88" s="25"/>
      <c r="G88" s="25"/>
      <c r="H88" s="25"/>
      <c r="I88" s="25"/>
      <c r="J88" s="67"/>
      <c r="K88" s="25"/>
    </row>
    <row r="89" spans="4:11" ht="15.75">
      <c r="D89" s="25"/>
      <c r="F89" s="25"/>
      <c r="G89" s="25"/>
      <c r="H89" s="25"/>
      <c r="I89" s="25"/>
      <c r="J89" s="67"/>
      <c r="K89" s="25"/>
    </row>
    <row r="90" spans="4:11" ht="15.75">
      <c r="D90" s="25"/>
      <c r="F90" s="25"/>
      <c r="G90" s="25"/>
      <c r="H90" s="25"/>
      <c r="I90" s="25"/>
      <c r="J90" s="67"/>
      <c r="K90" s="25"/>
    </row>
    <row r="91" spans="4:11" ht="15.75">
      <c r="D91" s="25"/>
      <c r="F91" s="25"/>
      <c r="G91" s="25"/>
      <c r="H91" s="25"/>
      <c r="I91" s="25"/>
      <c r="J91" s="67"/>
      <c r="K91" s="25"/>
    </row>
    <row r="92" spans="4:11" ht="15.75">
      <c r="D92" s="25"/>
      <c r="F92" s="25"/>
      <c r="G92" s="25"/>
      <c r="H92" s="25"/>
      <c r="I92" s="25"/>
      <c r="J92" s="67"/>
      <c r="K92" s="25"/>
    </row>
    <row r="93" spans="4:11" ht="15.75">
      <c r="D93" s="25"/>
      <c r="F93" s="25"/>
      <c r="G93" s="25"/>
      <c r="H93" s="25"/>
      <c r="I93" s="25"/>
      <c r="J93" s="67"/>
      <c r="K93" s="25"/>
    </row>
    <row r="94" spans="4:11" ht="15.75">
      <c r="D94" s="25"/>
      <c r="F94" s="25"/>
      <c r="G94" s="25"/>
      <c r="H94" s="25"/>
      <c r="I94" s="25"/>
      <c r="J94" s="67"/>
      <c r="K94" s="25"/>
    </row>
    <row r="95" spans="4:11" ht="15.75">
      <c r="D95" s="25"/>
      <c r="F95" s="25"/>
      <c r="G95" s="25"/>
      <c r="H95" s="25"/>
      <c r="I95" s="25"/>
      <c r="J95" s="67"/>
      <c r="K95" s="25"/>
    </row>
  </sheetData>
  <mergeCells count="6">
    <mergeCell ref="A4:J4"/>
    <mergeCell ref="A5:J5"/>
    <mergeCell ref="B50:J50"/>
    <mergeCell ref="B51:J51"/>
    <mergeCell ref="A6:J6"/>
    <mergeCell ref="A7:J7"/>
  </mergeCells>
  <printOptions horizontalCentered="1"/>
  <pageMargins left="0.35" right="0.35" top="0.76" bottom="0.74" header="0.17" footer="0.58"/>
  <pageSetup horizontalDpi="300" verticalDpi="3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4"/>
  <sheetViews>
    <sheetView workbookViewId="0" topLeftCell="A1">
      <selection activeCell="C9" sqref="C9"/>
    </sheetView>
  </sheetViews>
  <sheetFormatPr defaultColWidth="9.140625" defaultRowHeight="12.75"/>
  <cols>
    <col min="1" max="1" width="6.140625" style="8" customWidth="1"/>
    <col min="2" max="2" width="45.140625" style="9" customWidth="1"/>
    <col min="3" max="3" width="3.57421875" style="9" customWidth="1"/>
    <col min="4" max="4" width="16.28125" style="86" hidden="1" customWidth="1"/>
    <col min="5" max="5" width="16.28125" style="1" customWidth="1"/>
    <col min="6" max="6" width="2.28125" style="1" customWidth="1"/>
    <col min="7" max="7" width="16.28125" style="1" customWidth="1"/>
    <col min="8" max="8" width="2.7109375" style="11" customWidth="1"/>
    <col min="9" max="9" width="10.7109375" style="114" hidden="1" customWidth="1"/>
    <col min="10" max="16384" width="9.140625" style="1" customWidth="1"/>
  </cols>
  <sheetData>
    <row r="1" ht="21" customHeight="1">
      <c r="D1" s="108"/>
    </row>
    <row r="2" spans="1:8" ht="14.25" customHeight="1">
      <c r="A2" s="70"/>
      <c r="B2" s="13"/>
      <c r="C2" s="13"/>
      <c r="D2" s="109"/>
      <c r="E2" s="14"/>
      <c r="F2" s="14"/>
      <c r="G2" s="14"/>
      <c r="H2" s="15"/>
    </row>
    <row r="3" spans="1:8" ht="14.25" customHeight="1">
      <c r="A3" s="19"/>
      <c r="B3" s="13"/>
      <c r="C3" s="13"/>
      <c r="D3" s="109"/>
      <c r="E3" s="14"/>
      <c r="F3" s="14"/>
      <c r="G3" s="14"/>
      <c r="H3" s="15"/>
    </row>
    <row r="4" ht="17.25" customHeight="1">
      <c r="D4" s="108"/>
    </row>
    <row r="5" spans="1:8" ht="18.75">
      <c r="A5" s="169" t="s">
        <v>31</v>
      </c>
      <c r="B5" s="7"/>
      <c r="C5" s="13"/>
      <c r="D5" s="109"/>
      <c r="E5" s="14"/>
      <c r="F5" s="14"/>
      <c r="G5" s="14"/>
      <c r="H5" s="15"/>
    </row>
    <row r="6" spans="1:9" ht="15.75">
      <c r="A6" s="20" t="s">
        <v>49</v>
      </c>
      <c r="B6" s="164"/>
      <c r="C6" s="164"/>
      <c r="D6" s="165"/>
      <c r="E6" s="166"/>
      <c r="F6" s="166"/>
      <c r="G6" s="166"/>
      <c r="H6" s="167"/>
      <c r="I6" s="168"/>
    </row>
    <row r="7" spans="1:9" s="2" customFormat="1" ht="17.25" customHeight="1">
      <c r="A7" s="164"/>
      <c r="B7" s="9"/>
      <c r="C7" s="9"/>
      <c r="D7" s="165"/>
      <c r="E7" s="166"/>
      <c r="F7" s="166"/>
      <c r="G7" s="166"/>
      <c r="H7" s="167"/>
      <c r="I7" s="168"/>
    </row>
    <row r="8" spans="1:9" s="77" customFormat="1" ht="7.5" customHeight="1">
      <c r="A8" s="75"/>
      <c r="B8" s="76"/>
      <c r="C8" s="76"/>
      <c r="D8" s="87" t="s">
        <v>3</v>
      </c>
      <c r="E8" s="79"/>
      <c r="F8" s="65"/>
      <c r="G8" s="79"/>
      <c r="H8" s="83"/>
      <c r="I8" s="112"/>
    </row>
    <row r="9" spans="1:9" s="77" customFormat="1" ht="15.75" customHeight="1">
      <c r="A9" s="75"/>
      <c r="B9" s="76"/>
      <c r="C9" s="76"/>
      <c r="D9" s="88" t="s">
        <v>4</v>
      </c>
      <c r="E9" s="182" t="s">
        <v>53</v>
      </c>
      <c r="F9" s="47"/>
      <c r="G9" s="182" t="s">
        <v>53</v>
      </c>
      <c r="H9" s="84"/>
      <c r="I9" s="113"/>
    </row>
    <row r="10" spans="1:9" s="78" customFormat="1" ht="15.75" customHeight="1">
      <c r="A10" s="75"/>
      <c r="B10" s="76"/>
      <c r="C10" s="76"/>
      <c r="D10" s="89" t="s">
        <v>6</v>
      </c>
      <c r="E10" s="183">
        <v>37894</v>
      </c>
      <c r="F10" s="48"/>
      <c r="G10" s="183">
        <v>37802</v>
      </c>
      <c r="H10" s="84"/>
      <c r="I10" s="113"/>
    </row>
    <row r="11" spans="1:9" s="78" customFormat="1" ht="15" customHeight="1">
      <c r="A11" s="75"/>
      <c r="B11" s="76"/>
      <c r="C11" s="76"/>
      <c r="D11" s="90" t="s">
        <v>14</v>
      </c>
      <c r="E11" s="184" t="s">
        <v>45</v>
      </c>
      <c r="F11" s="37"/>
      <c r="G11" s="184" t="s">
        <v>46</v>
      </c>
      <c r="H11" s="83"/>
      <c r="I11" s="115" t="s">
        <v>15</v>
      </c>
    </row>
    <row r="12" spans="1:9" s="21" customFormat="1" ht="15" customHeight="1">
      <c r="A12" s="10"/>
      <c r="B12" s="28"/>
      <c r="C12" s="28"/>
      <c r="D12" s="91" t="s">
        <v>1</v>
      </c>
      <c r="E12" s="80" t="s">
        <v>1</v>
      </c>
      <c r="F12" s="81"/>
      <c r="G12" s="80" t="s">
        <v>1</v>
      </c>
      <c r="H12" s="82"/>
      <c r="I12" s="116" t="s">
        <v>16</v>
      </c>
    </row>
    <row r="13" spans="4:8" ht="14.25" customHeight="1">
      <c r="D13" s="92"/>
      <c r="E13" s="23"/>
      <c r="F13" s="22"/>
      <c r="G13" s="23"/>
      <c r="H13" s="24"/>
    </row>
    <row r="14" spans="1:9" ht="16.5" customHeight="1">
      <c r="A14" s="53"/>
      <c r="B14" s="30" t="s">
        <v>54</v>
      </c>
      <c r="D14" s="93">
        <v>2899</v>
      </c>
      <c r="E14" s="36">
        <v>2248</v>
      </c>
      <c r="F14" s="37"/>
      <c r="G14" s="36">
        <v>2097</v>
      </c>
      <c r="H14" s="36"/>
      <c r="I14" s="119">
        <f>+(E14-G14)/G14*100</f>
        <v>7.200762994754411</v>
      </c>
    </row>
    <row r="15" spans="1:9" ht="7.5" customHeight="1">
      <c r="A15" s="54"/>
      <c r="B15" s="30"/>
      <c r="D15" s="93"/>
      <c r="E15" s="36"/>
      <c r="F15" s="37"/>
      <c r="G15" s="36"/>
      <c r="H15" s="36"/>
      <c r="I15" s="120"/>
    </row>
    <row r="16" spans="1:9" ht="15" customHeight="1">
      <c r="A16" s="53"/>
      <c r="B16" s="30" t="s">
        <v>67</v>
      </c>
      <c r="D16" s="93">
        <v>132544</v>
      </c>
      <c r="E16" s="36">
        <v>132544</v>
      </c>
      <c r="F16" s="37"/>
      <c r="G16" s="36">
        <v>132544</v>
      </c>
      <c r="H16" s="36"/>
      <c r="I16" s="120">
        <v>0</v>
      </c>
    </row>
    <row r="17" spans="1:9" ht="7.5" customHeight="1">
      <c r="A17" s="54"/>
      <c r="B17" s="30"/>
      <c r="D17" s="93"/>
      <c r="E17" s="36"/>
      <c r="F17" s="37"/>
      <c r="G17" s="36"/>
      <c r="H17" s="36"/>
      <c r="I17" s="120"/>
    </row>
    <row r="18" spans="1:9" ht="15.75" customHeight="1">
      <c r="A18" s="53"/>
      <c r="B18" s="30" t="s">
        <v>7</v>
      </c>
      <c r="D18" s="93">
        <v>219454</v>
      </c>
      <c r="E18" s="36">
        <v>178037</v>
      </c>
      <c r="F18" s="37"/>
      <c r="G18" s="36">
        <v>176491</v>
      </c>
      <c r="H18" s="36"/>
      <c r="I18" s="120">
        <f>+(E18-G18)/G18*100</f>
        <v>0.8759653466749012</v>
      </c>
    </row>
    <row r="19" spans="1:9" ht="7.5" customHeight="1">
      <c r="A19" s="54"/>
      <c r="B19" s="30"/>
      <c r="D19" s="93"/>
      <c r="E19" s="36"/>
      <c r="F19" s="37"/>
      <c r="G19" s="36"/>
      <c r="H19" s="36"/>
      <c r="I19" s="120"/>
    </row>
    <row r="20" spans="1:9" ht="19.5" customHeight="1">
      <c r="A20" s="53"/>
      <c r="B20" s="30" t="s">
        <v>8</v>
      </c>
      <c r="C20" s="27"/>
      <c r="D20" s="94"/>
      <c r="E20" s="38"/>
      <c r="F20" s="37"/>
      <c r="G20" s="38"/>
      <c r="H20" s="36"/>
      <c r="I20" s="120"/>
    </row>
    <row r="21" spans="1:9" ht="19.5" customHeight="1">
      <c r="A21" s="54"/>
      <c r="B21" s="56" t="s">
        <v>9</v>
      </c>
      <c r="D21" s="95">
        <v>23559</v>
      </c>
      <c r="E21" s="40">
        <v>40880</v>
      </c>
      <c r="F21" s="37"/>
      <c r="G21" s="40">
        <v>40997</v>
      </c>
      <c r="H21" s="36"/>
      <c r="I21" s="120">
        <f>+(E21-G21)/G21*100</f>
        <v>-0.2853867356148011</v>
      </c>
    </row>
    <row r="22" spans="1:9" ht="16.5">
      <c r="A22" s="54"/>
      <c r="B22" s="85" t="s">
        <v>13</v>
      </c>
      <c r="C22" s="6"/>
      <c r="D22" s="95">
        <v>1429</v>
      </c>
      <c r="E22" s="40">
        <v>1377</v>
      </c>
      <c r="F22" s="37"/>
      <c r="G22" s="40">
        <v>1331</v>
      </c>
      <c r="H22" s="36"/>
      <c r="I22" s="120">
        <f>+(E22-G22)/G22*100</f>
        <v>3.4560480841472576</v>
      </c>
    </row>
    <row r="23" spans="1:9" ht="16.5">
      <c r="A23" s="54"/>
      <c r="B23" s="85" t="s">
        <v>119</v>
      </c>
      <c r="C23" s="6"/>
      <c r="D23" s="95">
        <v>9358</v>
      </c>
      <c r="E23" s="40">
        <f>10613+343+6519-183+6</f>
        <v>17298</v>
      </c>
      <c r="F23" s="37"/>
      <c r="G23" s="40">
        <f>12083+289+6447</f>
        <v>18819</v>
      </c>
      <c r="H23" s="36"/>
      <c r="I23" s="120">
        <f>+(E23-G23)/G23*100</f>
        <v>-8.082257293161167</v>
      </c>
    </row>
    <row r="24" spans="1:9" ht="16.5">
      <c r="A24" s="54"/>
      <c r="B24" s="85" t="s">
        <v>92</v>
      </c>
      <c r="C24" s="6"/>
      <c r="D24" s="95"/>
      <c r="E24" s="40">
        <v>3200</v>
      </c>
      <c r="F24" s="37"/>
      <c r="G24" s="40">
        <v>6500</v>
      </c>
      <c r="H24" s="36"/>
      <c r="I24" s="120"/>
    </row>
    <row r="25" spans="1:9" ht="16.5">
      <c r="A25" s="54"/>
      <c r="B25" s="56" t="s">
        <v>50</v>
      </c>
      <c r="D25" s="95">
        <v>928</v>
      </c>
      <c r="E25" s="40">
        <v>3671</v>
      </c>
      <c r="F25" s="37"/>
      <c r="G25" s="40">
        <v>3417</v>
      </c>
      <c r="H25" s="36"/>
      <c r="I25" s="120">
        <f>+(E25-G25)/G25*100</f>
        <v>7.433421129645888</v>
      </c>
    </row>
    <row r="26" spans="1:9" ht="5.25" customHeight="1">
      <c r="A26" s="54"/>
      <c r="B26" s="57"/>
      <c r="D26" s="95"/>
      <c r="E26" s="40"/>
      <c r="F26" s="37"/>
      <c r="G26" s="40"/>
      <c r="H26" s="36"/>
      <c r="I26" s="120"/>
    </row>
    <row r="27" spans="1:9" ht="16.5" customHeight="1">
      <c r="A27" s="54"/>
      <c r="B27" s="58"/>
      <c r="D27" s="96">
        <f>SUM(D21:D26)</f>
        <v>35274</v>
      </c>
      <c r="E27" s="42">
        <f>SUM(E21:E26)</f>
        <v>66426</v>
      </c>
      <c r="F27" s="37"/>
      <c r="G27" s="42">
        <f>SUM(G21:G26)</f>
        <v>71064</v>
      </c>
      <c r="H27" s="36"/>
      <c r="I27" s="120">
        <f>+(E27-G27)/G27*100</f>
        <v>-6.526511313745356</v>
      </c>
    </row>
    <row r="28" spans="1:9" ht="7.5" customHeight="1">
      <c r="A28" s="54"/>
      <c r="B28" s="58"/>
      <c r="C28" s="27"/>
      <c r="D28" s="93"/>
      <c r="E28" s="36"/>
      <c r="F28" s="37"/>
      <c r="G28" s="36"/>
      <c r="H28" s="36"/>
      <c r="I28" s="120"/>
    </row>
    <row r="29" spans="1:9" ht="16.5">
      <c r="A29" s="53"/>
      <c r="B29" s="29" t="s">
        <v>10</v>
      </c>
      <c r="C29" s="27"/>
      <c r="D29" s="93"/>
      <c r="E29" s="36"/>
      <c r="F29" s="37"/>
      <c r="G29" s="36"/>
      <c r="H29" s="36"/>
      <c r="I29" s="120"/>
    </row>
    <row r="30" spans="1:9" ht="18.75" customHeight="1">
      <c r="A30" s="54"/>
      <c r="B30" s="1" t="s">
        <v>117</v>
      </c>
      <c r="C30" s="6"/>
      <c r="D30" s="97">
        <v>53727</v>
      </c>
      <c r="E30" s="43">
        <f>5482+13847-11</f>
        <v>19318</v>
      </c>
      <c r="F30" s="37"/>
      <c r="G30" s="43">
        <f>7178+12639</f>
        <v>19817</v>
      </c>
      <c r="H30" s="36"/>
      <c r="I30" s="120">
        <f>+(E30-G30)/G30*100</f>
        <v>-2.5180400666094767</v>
      </c>
    </row>
    <row r="31" spans="1:9" ht="16.5">
      <c r="A31" s="54"/>
      <c r="B31" s="56" t="s">
        <v>118</v>
      </c>
      <c r="C31" s="6"/>
      <c r="D31" s="95">
        <v>2272</v>
      </c>
      <c r="E31" s="40">
        <v>2369</v>
      </c>
      <c r="F31" s="37"/>
      <c r="G31" s="40">
        <v>2348</v>
      </c>
      <c r="H31" s="36"/>
      <c r="I31" s="120">
        <f>+(E31-G31)/G31*100</f>
        <v>0.8943781942078365</v>
      </c>
    </row>
    <row r="32" spans="1:9" ht="16.5">
      <c r="A32" s="54"/>
      <c r="B32" s="56" t="s">
        <v>115</v>
      </c>
      <c r="C32" s="6"/>
      <c r="D32" s="95">
        <v>10721</v>
      </c>
      <c r="E32" s="40">
        <f>91266</f>
        <v>91266</v>
      </c>
      <c r="F32" s="37"/>
      <c r="G32" s="40">
        <f>91174</f>
        <v>91174</v>
      </c>
      <c r="H32" s="36"/>
      <c r="I32" s="120">
        <f>+(E32-G32)/G32*100</f>
        <v>0.1009059600324654</v>
      </c>
    </row>
    <row r="33" spans="1:9" ht="16.5">
      <c r="A33" s="54"/>
      <c r="B33" s="85" t="s">
        <v>116</v>
      </c>
      <c r="C33" s="6"/>
      <c r="D33" s="95">
        <v>20160</v>
      </c>
      <c r="E33" s="40">
        <f>6145-183-7</f>
        <v>5955</v>
      </c>
      <c r="F33" s="37"/>
      <c r="G33" s="40">
        <v>5931</v>
      </c>
      <c r="H33" s="36"/>
      <c r="I33" s="120">
        <f>+(E33-G33)/G33*100</f>
        <v>0.4046535154274153</v>
      </c>
    </row>
    <row r="34" spans="1:9" ht="16.5">
      <c r="A34" s="54"/>
      <c r="B34" s="85" t="s">
        <v>109</v>
      </c>
      <c r="C34" s="6"/>
      <c r="D34" s="95"/>
      <c r="E34" s="40">
        <v>13800</v>
      </c>
      <c r="F34" s="37"/>
      <c r="G34" s="40">
        <v>13800</v>
      </c>
      <c r="H34" s="36"/>
      <c r="I34" s="120"/>
    </row>
    <row r="35" spans="1:9" ht="6.75" customHeight="1">
      <c r="A35" s="54"/>
      <c r="B35" s="57"/>
      <c r="D35" s="98"/>
      <c r="E35" s="41"/>
      <c r="F35" s="37"/>
      <c r="G35" s="41"/>
      <c r="H35" s="36"/>
      <c r="I35" s="120"/>
    </row>
    <row r="36" spans="1:9" ht="16.5" customHeight="1">
      <c r="A36" s="54"/>
      <c r="B36" s="58"/>
      <c r="D36" s="96">
        <f>SUM(D30:D35)</f>
        <v>86880</v>
      </c>
      <c r="E36" s="42">
        <f>SUM(E30:E35)</f>
        <v>132708</v>
      </c>
      <c r="F36" s="37"/>
      <c r="G36" s="42">
        <f>SUM(G30:G35)</f>
        <v>133070</v>
      </c>
      <c r="H36" s="36"/>
      <c r="I36" s="120">
        <f>+(E36-G36)/G36*100</f>
        <v>-0.2720372736153904</v>
      </c>
    </row>
    <row r="37" spans="1:9" ht="12" customHeight="1">
      <c r="A37" s="54"/>
      <c r="B37" s="58"/>
      <c r="C37" s="27"/>
      <c r="D37" s="93"/>
      <c r="E37" s="36"/>
      <c r="F37" s="37"/>
      <c r="G37" s="36"/>
      <c r="H37" s="36"/>
      <c r="I37" s="120"/>
    </row>
    <row r="38" spans="1:9" ht="16.5">
      <c r="A38" s="53"/>
      <c r="B38" s="29" t="s">
        <v>66</v>
      </c>
      <c r="C38" s="31"/>
      <c r="D38" s="94">
        <f>+D27-D36</f>
        <v>-51606</v>
      </c>
      <c r="E38" s="38">
        <f>+E27-E36</f>
        <v>-66282</v>
      </c>
      <c r="F38" s="37"/>
      <c r="G38" s="38">
        <f>+G27-G36</f>
        <v>-62006</v>
      </c>
      <c r="H38" s="36"/>
      <c r="I38" s="120">
        <f>+(E38-G38)/G38*100</f>
        <v>6.896106828371448</v>
      </c>
    </row>
    <row r="39" spans="1:9" ht="16.5">
      <c r="A39" s="53"/>
      <c r="B39" s="29"/>
      <c r="C39" s="31"/>
      <c r="D39" s="93"/>
      <c r="E39" s="36"/>
      <c r="F39" s="37"/>
      <c r="G39" s="36"/>
      <c r="H39" s="36"/>
      <c r="I39" s="120"/>
    </row>
    <row r="40" spans="1:9" ht="16.5" customHeight="1" thickBot="1">
      <c r="A40" s="53"/>
      <c r="B40" s="29"/>
      <c r="C40" s="31"/>
      <c r="D40" s="99">
        <f>+D14+D18+D38+D16</f>
        <v>303291</v>
      </c>
      <c r="E40" s="66">
        <f>+E14+E18+E38+E16</f>
        <v>246547</v>
      </c>
      <c r="F40" s="37"/>
      <c r="G40" s="66">
        <f>+G14+G18+G38+G16</f>
        <v>249126</v>
      </c>
      <c r="H40" s="36"/>
      <c r="I40" s="120">
        <f>+(E40-G40)/G40*100</f>
        <v>-1.0352191260647223</v>
      </c>
    </row>
    <row r="41" spans="1:9" ht="6.75" customHeight="1" thickTop="1">
      <c r="A41" s="54"/>
      <c r="B41" s="58"/>
      <c r="C41" s="27"/>
      <c r="D41" s="93"/>
      <c r="E41" s="36"/>
      <c r="F41" s="37"/>
      <c r="G41" s="36"/>
      <c r="H41" s="36"/>
      <c r="I41" s="120"/>
    </row>
    <row r="42" spans="1:9" ht="13.5" customHeight="1" hidden="1">
      <c r="A42" s="59"/>
      <c r="B42" s="60"/>
      <c r="C42" s="13"/>
      <c r="D42" s="100"/>
      <c r="E42" s="44"/>
      <c r="F42" s="45"/>
      <c r="G42" s="44"/>
      <c r="H42" s="44"/>
      <c r="I42" s="120"/>
    </row>
    <row r="43" spans="1:9" ht="21" customHeight="1" hidden="1">
      <c r="A43" s="61"/>
      <c r="B43" s="60"/>
      <c r="C43" s="13"/>
      <c r="D43" s="100"/>
      <c r="E43" s="44"/>
      <c r="F43" s="45"/>
      <c r="G43" s="44"/>
      <c r="H43" s="44"/>
      <c r="I43" s="120"/>
    </row>
    <row r="44" spans="1:9" ht="8.25" customHeight="1" hidden="1">
      <c r="A44" s="61"/>
      <c r="B44" s="60"/>
      <c r="C44" s="13"/>
      <c r="D44" s="100"/>
      <c r="E44" s="44"/>
      <c r="F44" s="45"/>
      <c r="G44" s="44"/>
      <c r="H44" s="44"/>
      <c r="I44" s="120"/>
    </row>
    <row r="45" spans="1:9" ht="15" customHeight="1" hidden="1">
      <c r="A45" s="62"/>
      <c r="B45" s="58"/>
      <c r="D45" s="101" t="s">
        <v>3</v>
      </c>
      <c r="E45" s="46" t="s">
        <v>3</v>
      </c>
      <c r="F45" s="37"/>
      <c r="G45" s="46" t="s">
        <v>3</v>
      </c>
      <c r="H45" s="46"/>
      <c r="I45" s="121"/>
    </row>
    <row r="46" spans="1:9" ht="14.25" customHeight="1" hidden="1">
      <c r="A46" s="54"/>
      <c r="B46" s="58"/>
      <c r="D46" s="101" t="s">
        <v>4</v>
      </c>
      <c r="E46" s="46" t="s">
        <v>4</v>
      </c>
      <c r="F46" s="47"/>
      <c r="G46" s="46" t="s">
        <v>4</v>
      </c>
      <c r="H46" s="46"/>
      <c r="I46" s="121"/>
    </row>
    <row r="47" spans="1:9" ht="12.75" customHeight="1" hidden="1">
      <c r="A47" s="54"/>
      <c r="B47" s="58"/>
      <c r="D47" s="101" t="s">
        <v>5</v>
      </c>
      <c r="E47" s="46" t="s">
        <v>5</v>
      </c>
      <c r="F47" s="48"/>
      <c r="G47" s="46" t="s">
        <v>5</v>
      </c>
      <c r="H47" s="46"/>
      <c r="I47" s="121"/>
    </row>
    <row r="48" spans="1:9" ht="15" customHeight="1" hidden="1">
      <c r="A48" s="54"/>
      <c r="B48" s="58"/>
      <c r="D48" s="102" t="s">
        <v>6</v>
      </c>
      <c r="E48" s="47" t="s">
        <v>6</v>
      </c>
      <c r="F48" s="48"/>
      <c r="G48" s="47" t="s">
        <v>6</v>
      </c>
      <c r="H48" s="47"/>
      <c r="I48" s="122"/>
    </row>
    <row r="49" spans="1:9" ht="15" customHeight="1" hidden="1">
      <c r="A49" s="54"/>
      <c r="B49" s="58"/>
      <c r="D49" s="102" t="s">
        <v>2</v>
      </c>
      <c r="E49" s="47" t="s">
        <v>2</v>
      </c>
      <c r="F49" s="48"/>
      <c r="G49" s="47" t="s">
        <v>2</v>
      </c>
      <c r="H49" s="47"/>
      <c r="I49" s="122"/>
    </row>
    <row r="50" spans="1:9" ht="15" customHeight="1" hidden="1">
      <c r="A50" s="54"/>
      <c r="B50" s="58"/>
      <c r="D50" s="101" t="s">
        <v>0</v>
      </c>
      <c r="E50" s="46" t="s">
        <v>0</v>
      </c>
      <c r="F50" s="37"/>
      <c r="G50" s="46" t="s">
        <v>0</v>
      </c>
      <c r="H50" s="46"/>
      <c r="I50" s="121"/>
    </row>
    <row r="51" spans="1:9" ht="15" customHeight="1" hidden="1">
      <c r="A51" s="54"/>
      <c r="B51" s="58"/>
      <c r="D51" s="102" t="s">
        <v>1</v>
      </c>
      <c r="E51" s="47" t="s">
        <v>1</v>
      </c>
      <c r="F51" s="37"/>
      <c r="G51" s="47" t="s">
        <v>1</v>
      </c>
      <c r="H51" s="47"/>
      <c r="I51" s="122"/>
    </row>
    <row r="52" spans="1:9" ht="0.75" customHeight="1" hidden="1">
      <c r="A52" s="54"/>
      <c r="B52" s="58"/>
      <c r="D52" s="101"/>
      <c r="E52" s="46"/>
      <c r="F52" s="37"/>
      <c r="G52" s="46"/>
      <c r="H52" s="46"/>
      <c r="I52" s="121"/>
    </row>
    <row r="53" spans="1:9" ht="17.25" customHeight="1">
      <c r="A53" s="53"/>
      <c r="B53" s="30"/>
      <c r="C53" s="27"/>
      <c r="D53" s="103"/>
      <c r="E53" s="49"/>
      <c r="F53" s="37"/>
      <c r="G53" s="49"/>
      <c r="H53" s="49"/>
      <c r="I53" s="122"/>
    </row>
    <row r="54" spans="1:9" ht="7.5" customHeight="1">
      <c r="A54" s="53"/>
      <c r="B54" s="58"/>
      <c r="C54" s="27"/>
      <c r="D54" s="103"/>
      <c r="E54" s="49"/>
      <c r="F54" s="37"/>
      <c r="G54" s="49"/>
      <c r="H54" s="49"/>
      <c r="I54" s="120"/>
    </row>
    <row r="55" spans="1:9" ht="17.25" customHeight="1">
      <c r="A55" s="54"/>
      <c r="B55" s="61" t="s">
        <v>28</v>
      </c>
      <c r="D55" s="97">
        <v>99000</v>
      </c>
      <c r="E55" s="43">
        <v>99000</v>
      </c>
      <c r="F55" s="37"/>
      <c r="G55" s="43">
        <v>99000</v>
      </c>
      <c r="H55" s="36"/>
      <c r="I55" s="120"/>
    </row>
    <row r="56" spans="1:9" ht="16.5">
      <c r="A56" s="54"/>
      <c r="B56" s="61" t="s">
        <v>29</v>
      </c>
      <c r="D56" s="95"/>
      <c r="E56" s="40"/>
      <c r="F56" s="37"/>
      <c r="G56" s="40"/>
      <c r="H56" s="36"/>
      <c r="I56" s="120"/>
    </row>
    <row r="57" spans="1:9" ht="16.5">
      <c r="A57" s="54"/>
      <c r="B57" s="56" t="s">
        <v>11</v>
      </c>
      <c r="D57" s="95">
        <v>22276</v>
      </c>
      <c r="E57" s="40">
        <f>22276-4326</f>
        <v>17950</v>
      </c>
      <c r="F57" s="37"/>
      <c r="G57" s="40">
        <f>22276-4326</f>
        <v>17950</v>
      </c>
      <c r="H57" s="36"/>
      <c r="I57" s="120"/>
    </row>
    <row r="58" spans="1:9" ht="16.5">
      <c r="A58" s="54"/>
      <c r="B58" s="56" t="s">
        <v>51</v>
      </c>
      <c r="D58" s="98">
        <v>60711</v>
      </c>
      <c r="E58" s="41">
        <f>41490-2470</f>
        <v>39020</v>
      </c>
      <c r="F58" s="37"/>
      <c r="G58" s="41">
        <v>41490</v>
      </c>
      <c r="H58" s="36"/>
      <c r="I58" s="120">
        <f>+(E58-G58)/G58*100</f>
        <v>-5.953241744998794</v>
      </c>
    </row>
    <row r="59" spans="1:9" s="25" customFormat="1" ht="16.5" customHeight="1">
      <c r="A59" s="63"/>
      <c r="B59" s="129" t="s">
        <v>89</v>
      </c>
      <c r="C59" s="27"/>
      <c r="D59" s="104">
        <f>+D55+D57+D58</f>
        <v>181987</v>
      </c>
      <c r="E59" s="50">
        <f>+E55+E57+E58</f>
        <v>155970</v>
      </c>
      <c r="F59" s="37"/>
      <c r="G59" s="50">
        <f>+G55+G57+G58</f>
        <v>158440</v>
      </c>
      <c r="H59" s="36"/>
      <c r="I59" s="120">
        <f>+(E59-G59)/G59*100</f>
        <v>-1.5589497601615754</v>
      </c>
    </row>
    <row r="60" spans="1:9" s="25" customFormat="1" ht="11.25" customHeight="1">
      <c r="A60" s="63"/>
      <c r="B60" s="64"/>
      <c r="C60" s="27"/>
      <c r="D60" s="93"/>
      <c r="E60" s="36"/>
      <c r="F60" s="37"/>
      <c r="G60" s="36"/>
      <c r="H60" s="36"/>
      <c r="I60" s="120"/>
    </row>
    <row r="61" spans="1:9" ht="16.5">
      <c r="A61" s="53"/>
      <c r="B61" s="58" t="s">
        <v>27</v>
      </c>
      <c r="D61" s="93">
        <v>112019</v>
      </c>
      <c r="E61" s="36"/>
      <c r="F61" s="37"/>
      <c r="G61" s="36"/>
      <c r="H61" s="36"/>
      <c r="I61" s="120" t="e">
        <f>+(E61-G61)/G61*100</f>
        <v>#DIV/0!</v>
      </c>
    </row>
    <row r="62" spans="1:9" ht="15" customHeight="1">
      <c r="A62" s="54"/>
      <c r="B62" s="130" t="s">
        <v>120</v>
      </c>
      <c r="D62" s="93"/>
      <c r="E62" s="36">
        <v>78123</v>
      </c>
      <c r="F62" s="37"/>
      <c r="G62" s="36">
        <v>78123</v>
      </c>
      <c r="H62" s="36"/>
      <c r="I62" s="120"/>
    </row>
    <row r="63" spans="1:9" ht="16.5">
      <c r="A63" s="53"/>
      <c r="B63" s="130" t="s">
        <v>30</v>
      </c>
      <c r="D63" s="93">
        <v>9313</v>
      </c>
      <c r="E63" s="36">
        <v>12454</v>
      </c>
      <c r="F63" s="37"/>
      <c r="G63" s="36">
        <v>12563</v>
      </c>
      <c r="H63" s="36"/>
      <c r="I63" s="120">
        <f>+(E63-G63)/G63*100</f>
        <v>-0.8676271591180451</v>
      </c>
    </row>
    <row r="64" spans="1:9" ht="11.25" customHeight="1">
      <c r="A64" s="54"/>
      <c r="B64" s="58"/>
      <c r="C64" s="27"/>
      <c r="D64" s="93"/>
      <c r="E64" s="36"/>
      <c r="F64" s="37"/>
      <c r="G64" s="36"/>
      <c r="H64" s="36"/>
      <c r="I64" s="120"/>
    </row>
    <row r="65" spans="1:9" ht="16.5" customHeight="1" thickBot="1">
      <c r="A65" s="54"/>
      <c r="B65" s="58"/>
      <c r="C65" s="27"/>
      <c r="D65" s="99">
        <f>+D59+D61+D63</f>
        <v>303319</v>
      </c>
      <c r="E65" s="66">
        <f>+E59+E62+E63</f>
        <v>246547</v>
      </c>
      <c r="F65" s="37"/>
      <c r="G65" s="66">
        <f>+G59+G62+G63</f>
        <v>249126</v>
      </c>
      <c r="H65" s="36"/>
      <c r="I65" s="123">
        <f>+(E65-G65)/G65*100</f>
        <v>-1.0352191260647223</v>
      </c>
    </row>
    <row r="66" spans="1:9" ht="13.5" customHeight="1" thickTop="1">
      <c r="A66" s="54"/>
      <c r="B66" s="58"/>
      <c r="C66" s="27"/>
      <c r="D66" s="93"/>
      <c r="E66" s="36"/>
      <c r="F66" s="37"/>
      <c r="G66" s="36"/>
      <c r="H66" s="36"/>
      <c r="I66" s="117"/>
    </row>
    <row r="67" spans="1:9" ht="16.5" customHeight="1">
      <c r="A67" s="53"/>
      <c r="B67" s="55" t="s">
        <v>52</v>
      </c>
      <c r="C67" s="26"/>
      <c r="D67" s="93">
        <f>+D59/99000*100</f>
        <v>183.82525252525252</v>
      </c>
      <c r="E67" s="36">
        <f>+E59/99000*100</f>
        <v>157.54545454545453</v>
      </c>
      <c r="F67" s="51">
        <f>+F59/99000*100</f>
        <v>0</v>
      </c>
      <c r="G67" s="36">
        <f>+G59/99000*100</f>
        <v>160.04040404040404</v>
      </c>
      <c r="H67" s="36"/>
      <c r="I67" s="117"/>
    </row>
    <row r="68" spans="1:9" ht="10.5" customHeight="1">
      <c r="A68" s="54"/>
      <c r="B68" s="58"/>
      <c r="C68" s="27"/>
      <c r="D68" s="110"/>
      <c r="E68" s="36"/>
      <c r="F68" s="37"/>
      <c r="G68" s="36"/>
      <c r="H68" s="36"/>
      <c r="I68" s="117"/>
    </row>
    <row r="69" spans="1:9" ht="36" customHeight="1">
      <c r="A69" s="54"/>
      <c r="B69" s="58"/>
      <c r="C69" s="27"/>
      <c r="D69" s="110"/>
      <c r="E69" s="36"/>
      <c r="F69" s="37"/>
      <c r="G69" s="36"/>
      <c r="H69" s="36"/>
      <c r="I69" s="117"/>
    </row>
    <row r="70" spans="1:11" s="72" customFormat="1" ht="15.75">
      <c r="A70" s="193" t="s">
        <v>47</v>
      </c>
      <c r="B70" s="193"/>
      <c r="C70" s="193"/>
      <c r="D70" s="193"/>
      <c r="E70" s="193"/>
      <c r="F70" s="193"/>
      <c r="G70" s="193"/>
      <c r="H70" s="124"/>
      <c r="I70" s="124"/>
      <c r="J70" s="124"/>
      <c r="K70" s="125"/>
    </row>
    <row r="71" spans="1:11" ht="15.75">
      <c r="A71" s="194" t="s">
        <v>100</v>
      </c>
      <c r="B71" s="194"/>
      <c r="C71" s="194"/>
      <c r="D71" s="194"/>
      <c r="E71" s="194"/>
      <c r="F71" s="194"/>
      <c r="G71" s="194"/>
      <c r="H71" s="67"/>
      <c r="I71" s="67"/>
      <c r="J71" s="67"/>
      <c r="K71" s="25"/>
    </row>
    <row r="72" spans="1:9" ht="16.5">
      <c r="A72" s="54"/>
      <c r="B72" s="58"/>
      <c r="D72" s="111"/>
      <c r="E72" s="52">
        <f>+E40-E65</f>
        <v>0</v>
      </c>
      <c r="F72" s="39"/>
      <c r="G72" s="52">
        <f>+G40-G65</f>
        <v>0</v>
      </c>
      <c r="H72" s="52"/>
      <c r="I72" s="118"/>
    </row>
    <row r="73" spans="1:9" ht="16.5">
      <c r="A73" s="54"/>
      <c r="B73" s="58"/>
      <c r="D73" s="111"/>
      <c r="E73" s="52"/>
      <c r="F73" s="39"/>
      <c r="G73" s="52"/>
      <c r="H73" s="52"/>
      <c r="I73" s="118"/>
    </row>
    <row r="74" spans="1:9" ht="16.5">
      <c r="A74" s="55"/>
      <c r="B74" s="58"/>
      <c r="D74" s="111"/>
      <c r="E74" s="52"/>
      <c r="F74" s="39"/>
      <c r="G74" s="52"/>
      <c r="H74" s="52"/>
      <c r="I74" s="118"/>
    </row>
    <row r="75" spans="1:9" ht="16.5">
      <c r="A75" s="54"/>
      <c r="B75" s="58"/>
      <c r="D75" s="111"/>
      <c r="E75" s="52"/>
      <c r="F75" s="39"/>
      <c r="G75" s="52"/>
      <c r="H75" s="52"/>
      <c r="I75" s="118"/>
    </row>
    <row r="76" spans="1:9" ht="16.5">
      <c r="A76" s="54"/>
      <c r="B76" s="58"/>
      <c r="D76" s="111"/>
      <c r="E76" s="52"/>
      <c r="F76" s="39"/>
      <c r="G76" s="52"/>
      <c r="H76" s="52"/>
      <c r="I76" s="118"/>
    </row>
    <row r="77" spans="1:9" ht="16.5">
      <c r="A77" s="54"/>
      <c r="B77" s="58"/>
      <c r="D77" s="105"/>
      <c r="E77" s="52"/>
      <c r="F77" s="39"/>
      <c r="G77" s="52"/>
      <c r="H77" s="52"/>
      <c r="I77" s="118"/>
    </row>
    <row r="78" spans="1:9" ht="16.5">
      <c r="A78" s="54"/>
      <c r="B78" s="58"/>
      <c r="D78" s="105"/>
      <c r="E78" s="52"/>
      <c r="F78" s="39"/>
      <c r="G78" s="52"/>
      <c r="H78" s="52"/>
      <c r="I78" s="118"/>
    </row>
    <row r="79" spans="1:9" ht="16.5">
      <c r="A79" s="54"/>
      <c r="B79" s="58"/>
      <c r="D79" s="105"/>
      <c r="E79" s="52"/>
      <c r="F79" s="39"/>
      <c r="G79" s="52"/>
      <c r="H79" s="52"/>
      <c r="I79" s="118"/>
    </row>
    <row r="80" spans="1:9" ht="16.5">
      <c r="A80" s="54"/>
      <c r="B80" s="58"/>
      <c r="D80" s="105"/>
      <c r="E80" s="52"/>
      <c r="F80" s="39"/>
      <c r="G80" s="52"/>
      <c r="H80" s="52"/>
      <c r="I80" s="118"/>
    </row>
    <row r="81" spans="1:9" ht="16.5">
      <c r="A81" s="54"/>
      <c r="B81" s="58"/>
      <c r="D81" s="105"/>
      <c r="E81" s="52"/>
      <c r="F81" s="39"/>
      <c r="G81" s="52"/>
      <c r="H81" s="52"/>
      <c r="I81" s="118"/>
    </row>
    <row r="82" spans="1:9" ht="16.5">
      <c r="A82" s="54"/>
      <c r="B82" s="58"/>
      <c r="D82" s="105"/>
      <c r="E82" s="52"/>
      <c r="F82" s="39"/>
      <c r="G82" s="52"/>
      <c r="H82" s="52"/>
      <c r="I82" s="118"/>
    </row>
    <row r="83" spans="1:9" ht="16.5">
      <c r="A83" s="54"/>
      <c r="B83" s="58"/>
      <c r="D83" s="105"/>
      <c r="E83" s="52"/>
      <c r="F83" s="39"/>
      <c r="G83" s="52"/>
      <c r="H83" s="52"/>
      <c r="I83" s="118"/>
    </row>
    <row r="84" spans="1:9" ht="16.5">
      <c r="A84" s="54"/>
      <c r="B84" s="58"/>
      <c r="D84" s="105"/>
      <c r="E84" s="52"/>
      <c r="F84" s="39"/>
      <c r="G84" s="52"/>
      <c r="H84" s="52"/>
      <c r="I84" s="118"/>
    </row>
    <row r="85" spans="1:9" ht="16.5">
      <c r="A85" s="54"/>
      <c r="B85" s="58"/>
      <c r="D85" s="105"/>
      <c r="E85" s="52"/>
      <c r="F85" s="39"/>
      <c r="G85" s="52"/>
      <c r="H85" s="52"/>
      <c r="I85" s="118"/>
    </row>
    <row r="86" spans="1:9" ht="16.5">
      <c r="A86" s="54"/>
      <c r="B86" s="58"/>
      <c r="D86" s="105"/>
      <c r="E86" s="52"/>
      <c r="F86" s="39"/>
      <c r="G86" s="52"/>
      <c r="H86" s="52"/>
      <c r="I86" s="118"/>
    </row>
    <row r="87" spans="1:9" ht="16.5">
      <c r="A87" s="54"/>
      <c r="B87" s="58"/>
      <c r="D87" s="105"/>
      <c r="E87" s="52"/>
      <c r="F87" s="39"/>
      <c r="G87" s="52"/>
      <c r="H87" s="52"/>
      <c r="I87" s="118"/>
    </row>
    <row r="88" spans="1:9" ht="16.5">
      <c r="A88" s="54"/>
      <c r="B88" s="58"/>
      <c r="D88" s="105"/>
      <c r="E88" s="52"/>
      <c r="F88" s="39"/>
      <c r="G88" s="52"/>
      <c r="H88" s="52"/>
      <c r="I88" s="118"/>
    </row>
    <row r="89" spans="1:9" ht="16.5">
      <c r="A89" s="54"/>
      <c r="B89" s="58"/>
      <c r="D89" s="105"/>
      <c r="E89" s="52"/>
      <c r="F89" s="39"/>
      <c r="G89" s="52"/>
      <c r="H89" s="52"/>
      <c r="I89" s="118"/>
    </row>
    <row r="90" spans="1:9" ht="16.5">
      <c r="A90" s="54"/>
      <c r="B90" s="58"/>
      <c r="D90" s="105"/>
      <c r="E90" s="52"/>
      <c r="F90" s="39"/>
      <c r="G90" s="52"/>
      <c r="H90" s="52"/>
      <c r="I90" s="118"/>
    </row>
    <row r="91" spans="1:9" ht="16.5">
      <c r="A91" s="54"/>
      <c r="B91" s="58"/>
      <c r="D91" s="105"/>
      <c r="E91" s="52"/>
      <c r="F91" s="39"/>
      <c r="G91" s="52"/>
      <c r="H91" s="52"/>
      <c r="I91" s="118"/>
    </row>
    <row r="92" spans="1:9" ht="16.5">
      <c r="A92" s="54"/>
      <c r="B92" s="58"/>
      <c r="D92" s="105"/>
      <c r="E92" s="52"/>
      <c r="F92" s="39"/>
      <c r="G92" s="52"/>
      <c r="H92" s="52"/>
      <c r="I92" s="118"/>
    </row>
    <row r="93" spans="1:9" ht="16.5">
      <c r="A93" s="54"/>
      <c r="B93" s="58"/>
      <c r="D93" s="105"/>
      <c r="E93" s="52"/>
      <c r="F93" s="39"/>
      <c r="G93" s="52"/>
      <c r="H93" s="52"/>
      <c r="I93" s="118"/>
    </row>
    <row r="94" spans="4:9" ht="16.5">
      <c r="D94" s="105"/>
      <c r="E94" s="52"/>
      <c r="F94" s="39"/>
      <c r="G94" s="52"/>
      <c r="H94" s="52"/>
      <c r="I94" s="118"/>
    </row>
    <row r="95" spans="4:9" ht="16.5">
      <c r="D95" s="105"/>
      <c r="E95" s="52"/>
      <c r="F95" s="39"/>
      <c r="G95" s="52"/>
      <c r="H95" s="52"/>
      <c r="I95" s="118"/>
    </row>
    <row r="96" spans="4:9" ht="16.5">
      <c r="D96" s="105"/>
      <c r="E96" s="52"/>
      <c r="F96" s="39"/>
      <c r="G96" s="52"/>
      <c r="H96" s="52"/>
      <c r="I96" s="118"/>
    </row>
    <row r="97" spans="4:7" ht="15.75">
      <c r="D97" s="106"/>
      <c r="E97" s="11"/>
      <c r="G97" s="11"/>
    </row>
    <row r="98" spans="4:7" ht="15.75">
      <c r="D98" s="106"/>
      <c r="E98" s="11"/>
      <c r="G98" s="11"/>
    </row>
    <row r="99" spans="4:7" ht="15.75">
      <c r="D99" s="106"/>
      <c r="E99" s="11"/>
      <c r="G99" s="11"/>
    </row>
    <row r="100" spans="4:7" ht="15.75">
      <c r="D100" s="106"/>
      <c r="E100" s="11"/>
      <c r="G100" s="11"/>
    </row>
    <row r="101" spans="4:7" ht="15.75">
      <c r="D101" s="106"/>
      <c r="E101" s="11"/>
      <c r="G101" s="11"/>
    </row>
    <row r="102" spans="4:7" ht="15.75">
      <c r="D102" s="106"/>
      <c r="E102" s="11"/>
      <c r="G102" s="11"/>
    </row>
    <row r="103" spans="4:7" ht="15.75">
      <c r="D103" s="106"/>
      <c r="E103" s="11"/>
      <c r="G103" s="11"/>
    </row>
    <row r="104" spans="4:7" ht="15.75">
      <c r="D104" s="106"/>
      <c r="E104" s="11"/>
      <c r="G104" s="11"/>
    </row>
    <row r="105" spans="4:7" ht="15.75">
      <c r="D105" s="106"/>
      <c r="E105" s="11"/>
      <c r="G105" s="11"/>
    </row>
    <row r="106" spans="4:7" ht="15.75">
      <c r="D106" s="106"/>
      <c r="E106" s="11"/>
      <c r="G106" s="11"/>
    </row>
    <row r="107" spans="4:7" ht="15.75">
      <c r="D107" s="106"/>
      <c r="E107" s="11"/>
      <c r="G107" s="11"/>
    </row>
    <row r="108" spans="4:7" ht="15.75">
      <c r="D108" s="106"/>
      <c r="E108" s="11"/>
      <c r="G108" s="11"/>
    </row>
    <row r="109" spans="4:7" ht="15.75">
      <c r="D109" s="106"/>
      <c r="E109" s="11"/>
      <c r="G109" s="11"/>
    </row>
    <row r="110" spans="4:7" ht="15.75">
      <c r="D110" s="106"/>
      <c r="E110" s="11"/>
      <c r="G110" s="11"/>
    </row>
    <row r="111" spans="4:7" ht="15.75">
      <c r="D111" s="106"/>
      <c r="E111" s="11"/>
      <c r="G111" s="11"/>
    </row>
    <row r="112" spans="4:7" ht="15.75">
      <c r="D112" s="106"/>
      <c r="E112" s="11"/>
      <c r="G112" s="11"/>
    </row>
    <row r="113" spans="4:7" ht="15.75">
      <c r="D113" s="106"/>
      <c r="E113" s="11"/>
      <c r="G113" s="11"/>
    </row>
    <row r="114" spans="4:7" ht="15.75">
      <c r="D114" s="106"/>
      <c r="E114" s="11"/>
      <c r="G114" s="11"/>
    </row>
    <row r="115" spans="4:7" ht="15.75">
      <c r="D115" s="106"/>
      <c r="E115" s="11"/>
      <c r="G115" s="11"/>
    </row>
    <row r="116" spans="4:7" ht="15.75">
      <c r="D116" s="106"/>
      <c r="E116" s="11"/>
      <c r="G116" s="11"/>
    </row>
    <row r="117" spans="4:7" ht="15.75">
      <c r="D117" s="106"/>
      <c r="E117" s="11"/>
      <c r="G117" s="11"/>
    </row>
    <row r="118" spans="4:7" ht="15.75">
      <c r="D118" s="106"/>
      <c r="E118" s="11"/>
      <c r="G118" s="11"/>
    </row>
    <row r="119" spans="4:7" ht="15.75">
      <c r="D119" s="106"/>
      <c r="E119" s="11"/>
      <c r="G119" s="11"/>
    </row>
    <row r="120" spans="4:7" ht="15.75">
      <c r="D120" s="106"/>
      <c r="E120" s="11"/>
      <c r="G120" s="11"/>
    </row>
    <row r="121" spans="4:7" ht="15.75">
      <c r="D121" s="106"/>
      <c r="E121" s="11"/>
      <c r="G121" s="11"/>
    </row>
    <row r="122" spans="4:7" ht="15.75">
      <c r="D122" s="106"/>
      <c r="E122" s="11"/>
      <c r="G122" s="11"/>
    </row>
    <row r="123" spans="4:7" ht="15.75">
      <c r="D123" s="106"/>
      <c r="E123" s="11"/>
      <c r="G123" s="11"/>
    </row>
    <row r="124" spans="4:7" ht="15.75">
      <c r="D124" s="106"/>
      <c r="E124" s="11"/>
      <c r="G124" s="11"/>
    </row>
    <row r="125" spans="4:7" ht="15.75">
      <c r="D125" s="106"/>
      <c r="E125" s="11"/>
      <c r="G125" s="11"/>
    </row>
    <row r="126" spans="4:7" ht="15.75">
      <c r="D126" s="106"/>
      <c r="E126" s="11"/>
      <c r="G126" s="11"/>
    </row>
    <row r="127" spans="4:7" ht="15.75">
      <c r="D127" s="106"/>
      <c r="E127" s="11"/>
      <c r="G127" s="11"/>
    </row>
    <row r="128" spans="4:7" ht="15.75">
      <c r="D128" s="106"/>
      <c r="E128" s="11"/>
      <c r="G128" s="11"/>
    </row>
    <row r="129" spans="4:7" ht="15.75">
      <c r="D129" s="106"/>
      <c r="E129" s="11"/>
      <c r="G129" s="11"/>
    </row>
    <row r="130" spans="4:7" ht="15.75">
      <c r="D130" s="106"/>
      <c r="E130" s="11"/>
      <c r="G130" s="11"/>
    </row>
    <row r="131" spans="4:7" ht="15.75">
      <c r="D131" s="106"/>
      <c r="E131" s="11"/>
      <c r="G131" s="11"/>
    </row>
    <row r="132" spans="4:7" ht="15.75">
      <c r="D132" s="106"/>
      <c r="E132" s="11"/>
      <c r="G132" s="11"/>
    </row>
    <row r="133" spans="4:7" ht="15.75">
      <c r="D133" s="106"/>
      <c r="E133" s="11"/>
      <c r="G133" s="11"/>
    </row>
    <row r="134" spans="4:7" ht="15.75">
      <c r="D134" s="106"/>
      <c r="E134" s="11"/>
      <c r="G134" s="11"/>
    </row>
    <row r="135" spans="4:7" ht="15.75">
      <c r="D135" s="106"/>
      <c r="E135" s="11"/>
      <c r="G135" s="11"/>
    </row>
    <row r="136" spans="4:7" ht="15.75">
      <c r="D136" s="106"/>
      <c r="E136" s="11"/>
      <c r="G136" s="11"/>
    </row>
    <row r="137" spans="4:7" ht="15.75">
      <c r="D137" s="106"/>
      <c r="E137" s="11"/>
      <c r="G137" s="11"/>
    </row>
    <row r="138" spans="4:7" ht="15.75">
      <c r="D138" s="106"/>
      <c r="E138" s="11"/>
      <c r="G138" s="11"/>
    </row>
    <row r="139" spans="4:7" ht="15.75">
      <c r="D139" s="106"/>
      <c r="E139" s="11"/>
      <c r="G139" s="11"/>
    </row>
    <row r="140" spans="4:7" ht="15.75">
      <c r="D140" s="106"/>
      <c r="E140" s="11"/>
      <c r="G140" s="11"/>
    </row>
    <row r="141" spans="4:7" ht="15.75">
      <c r="D141" s="106"/>
      <c r="E141" s="11"/>
      <c r="G141" s="11"/>
    </row>
    <row r="142" spans="4:7" ht="15.75">
      <c r="D142" s="106"/>
      <c r="E142" s="11"/>
      <c r="G142" s="11"/>
    </row>
    <row r="143" spans="4:7" ht="15.75">
      <c r="D143" s="106"/>
      <c r="E143" s="11"/>
      <c r="G143" s="11"/>
    </row>
    <row r="144" spans="4:7" ht="15.75">
      <c r="D144" s="106"/>
      <c r="E144" s="11"/>
      <c r="G144" s="11"/>
    </row>
    <row r="145" spans="4:7" ht="15.75">
      <c r="D145" s="106"/>
      <c r="E145" s="11"/>
      <c r="G145" s="11"/>
    </row>
    <row r="146" spans="4:7" ht="15.75">
      <c r="D146" s="106"/>
      <c r="E146" s="11"/>
      <c r="G146" s="11"/>
    </row>
    <row r="147" spans="4:7" ht="15.75">
      <c r="D147" s="106"/>
      <c r="E147" s="11"/>
      <c r="G147" s="11"/>
    </row>
    <row r="148" spans="4:7" ht="15.75">
      <c r="D148" s="106"/>
      <c r="E148" s="11"/>
      <c r="G148" s="11"/>
    </row>
    <row r="149" spans="4:7" ht="15.75">
      <c r="D149" s="106"/>
      <c r="E149" s="11"/>
      <c r="G149" s="11"/>
    </row>
    <row r="150" spans="4:7" ht="15.75">
      <c r="D150" s="106"/>
      <c r="E150" s="11"/>
      <c r="G150" s="11"/>
    </row>
    <row r="151" spans="4:7" ht="15.75">
      <c r="D151" s="106"/>
      <c r="E151" s="11"/>
      <c r="G151" s="11"/>
    </row>
    <row r="152" spans="4:7" ht="15.75">
      <c r="D152" s="106"/>
      <c r="E152" s="11"/>
      <c r="G152" s="11"/>
    </row>
    <row r="153" spans="4:7" ht="15.75">
      <c r="D153" s="106"/>
      <c r="E153" s="11"/>
      <c r="G153" s="11"/>
    </row>
    <row r="154" spans="4:7" ht="15.75">
      <c r="D154" s="107"/>
      <c r="E154" s="12"/>
      <c r="G154" s="12"/>
    </row>
    <row r="155" spans="4:7" ht="15.75">
      <c r="D155" s="107"/>
      <c r="E155" s="12"/>
      <c r="G155" s="12"/>
    </row>
    <row r="156" spans="4:7" ht="15.75">
      <c r="D156" s="107"/>
      <c r="E156" s="12"/>
      <c r="G156" s="12"/>
    </row>
    <row r="157" spans="4:7" ht="15.75">
      <c r="D157" s="107"/>
      <c r="E157" s="12"/>
      <c r="G157" s="12"/>
    </row>
    <row r="158" spans="4:7" ht="15.75">
      <c r="D158" s="107"/>
      <c r="E158" s="12"/>
      <c r="G158" s="12"/>
    </row>
    <row r="159" spans="4:7" ht="15.75">
      <c r="D159" s="107"/>
      <c r="E159" s="12"/>
      <c r="G159" s="12"/>
    </row>
    <row r="160" spans="4:7" ht="15.75">
      <c r="D160" s="107"/>
      <c r="E160" s="12"/>
      <c r="G160" s="12"/>
    </row>
    <row r="161" spans="4:7" ht="15.75">
      <c r="D161" s="107"/>
      <c r="E161" s="12"/>
      <c r="G161" s="12"/>
    </row>
    <row r="162" spans="4:7" ht="15.75">
      <c r="D162" s="107"/>
      <c r="E162" s="12"/>
      <c r="G162" s="12"/>
    </row>
    <row r="163" spans="4:7" ht="15.75">
      <c r="D163" s="107"/>
      <c r="E163" s="12"/>
      <c r="G163" s="12"/>
    </row>
    <row r="164" spans="4:7" ht="15.75">
      <c r="D164" s="107"/>
      <c r="E164" s="12"/>
      <c r="G164" s="12"/>
    </row>
  </sheetData>
  <mergeCells count="2">
    <mergeCell ref="A70:G70"/>
    <mergeCell ref="A71:G71"/>
  </mergeCells>
  <printOptions horizontalCentered="1"/>
  <pageMargins left="0.52" right="0.75" top="1.01" bottom="0.22" header="0.63" footer="0.93"/>
  <pageSetup horizontalDpi="300" verticalDpi="300" orientation="portrait" paperSize="9" scale="85" r:id="rId1"/>
  <headerFooter alignWithMargins="0">
    <oddHeader>&amp;C&amp;"Times New Roman,Bold"&amp;12- 2 -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B24">
      <selection activeCell="G31" sqref="G31"/>
    </sheetView>
  </sheetViews>
  <sheetFormatPr defaultColWidth="9.140625" defaultRowHeight="12.75"/>
  <cols>
    <col min="1" max="1" width="68.7109375" style="1" customWidth="1"/>
    <col min="2" max="2" width="17.00390625" style="11" customWidth="1"/>
    <col min="3" max="3" width="2.28125" style="11" customWidth="1"/>
    <col min="4" max="4" width="17.00390625" style="11" customWidth="1"/>
    <col min="5" max="5" width="3.140625" style="1" customWidth="1"/>
    <col min="6" max="9" width="11.421875" style="1" customWidth="1"/>
    <col min="10" max="10" width="3.140625" style="1" customWidth="1"/>
    <col min="11" max="16384" width="11.421875" style="1" customWidth="1"/>
  </cols>
  <sheetData>
    <row r="1" ht="18.75">
      <c r="A1" s="176" t="s">
        <v>58</v>
      </c>
    </row>
    <row r="2" ht="15.75">
      <c r="A2" s="170" t="s">
        <v>59</v>
      </c>
    </row>
    <row r="3" ht="3" customHeight="1">
      <c r="A3" s="170"/>
    </row>
    <row r="4" ht="15.75">
      <c r="A4" s="170"/>
    </row>
    <row r="5" spans="1:4" ht="7.5" customHeight="1">
      <c r="A5" s="170"/>
      <c r="B5" s="177"/>
      <c r="C5" s="188"/>
      <c r="D5" s="177"/>
    </row>
    <row r="6" spans="1:4" ht="15.75">
      <c r="A6" s="170"/>
      <c r="B6" s="178" t="s">
        <v>98</v>
      </c>
      <c r="C6" s="189"/>
      <c r="D6" s="178" t="s">
        <v>98</v>
      </c>
    </row>
    <row r="7" spans="1:4" ht="15.75">
      <c r="A7" s="170"/>
      <c r="B7" s="178" t="s">
        <v>32</v>
      </c>
      <c r="C7" s="189"/>
      <c r="D7" s="178" t="s">
        <v>32</v>
      </c>
    </row>
    <row r="8" spans="1:4" ht="15.75">
      <c r="A8" s="170"/>
      <c r="B8" s="179" t="s">
        <v>103</v>
      </c>
      <c r="C8" s="190"/>
      <c r="D8" s="179" t="s">
        <v>102</v>
      </c>
    </row>
    <row r="9" spans="1:4" ht="3.75" customHeight="1">
      <c r="A9" s="172"/>
      <c r="B9" s="173"/>
      <c r="C9" s="173"/>
      <c r="D9" s="173"/>
    </row>
    <row r="10" spans="1:4" ht="15.75">
      <c r="A10" s="172"/>
      <c r="B10" s="171" t="s">
        <v>60</v>
      </c>
      <c r="C10" s="171"/>
      <c r="D10" s="171" t="s">
        <v>60</v>
      </c>
    </row>
    <row r="11" spans="1:4" ht="15.75">
      <c r="A11" s="170" t="s">
        <v>65</v>
      </c>
      <c r="B11" s="173"/>
      <c r="C11" s="173"/>
      <c r="D11" s="173"/>
    </row>
    <row r="12" spans="1:4" ht="15.75">
      <c r="A12" s="172" t="s">
        <v>86</v>
      </c>
      <c r="B12" s="11">
        <v>-2296</v>
      </c>
      <c r="D12" s="11">
        <v>-1375</v>
      </c>
    </row>
    <row r="13" ht="15.75">
      <c r="A13" s="172"/>
    </row>
    <row r="14" ht="15.75">
      <c r="A14" s="172" t="s">
        <v>61</v>
      </c>
    </row>
    <row r="15" ht="6.75" customHeight="1">
      <c r="A15" s="172"/>
    </row>
    <row r="16" spans="1:4" ht="15.75">
      <c r="A16" s="172" t="s">
        <v>82</v>
      </c>
      <c r="B16" s="11">
        <f>205+3</f>
        <v>208</v>
      </c>
      <c r="D16" s="11">
        <v>197</v>
      </c>
    </row>
    <row r="17" spans="1:10" ht="15.75">
      <c r="A17" s="172" t="s">
        <v>83</v>
      </c>
      <c r="B17" s="126">
        <f>1467+487-46-24</f>
        <v>1884</v>
      </c>
      <c r="C17" s="67"/>
      <c r="D17" s="126">
        <v>1132</v>
      </c>
      <c r="E17" s="12"/>
      <c r="J17" s="12">
        <f>+B17+B16</f>
        <v>2092</v>
      </c>
    </row>
    <row r="18" ht="6" customHeight="1">
      <c r="A18" s="172"/>
    </row>
    <row r="19" spans="1:4" ht="15.75">
      <c r="A19" s="174" t="s">
        <v>62</v>
      </c>
      <c r="B19" s="11">
        <f>SUM(B12:B17)</f>
        <v>-204</v>
      </c>
      <c r="D19" s="11">
        <f>SUM(D12:D17)</f>
        <v>-46</v>
      </c>
    </row>
    <row r="20" ht="15.75">
      <c r="A20" s="172"/>
    </row>
    <row r="21" ht="15.75">
      <c r="A21" s="174" t="s">
        <v>91</v>
      </c>
    </row>
    <row r="22" spans="1:4" ht="15.75">
      <c r="A22" s="172" t="s">
        <v>78</v>
      </c>
      <c r="B22" s="11">
        <f>1408-44</f>
        <v>1364</v>
      </c>
      <c r="D22" s="11">
        <v>6472</v>
      </c>
    </row>
    <row r="23" spans="1:4" ht="15.75">
      <c r="A23" s="172" t="s">
        <v>79</v>
      </c>
      <c r="B23" s="11">
        <f>-999+44</f>
        <v>-955</v>
      </c>
      <c r="D23" s="11">
        <v>-11336</v>
      </c>
    </row>
    <row r="24" spans="1:4" ht="15.75">
      <c r="A24" s="172" t="s">
        <v>80</v>
      </c>
      <c r="B24" s="11">
        <v>-1467</v>
      </c>
      <c r="D24" s="11">
        <v>-1201</v>
      </c>
    </row>
    <row r="25" spans="1:4" ht="15.75">
      <c r="A25" s="172" t="s">
        <v>81</v>
      </c>
      <c r="B25" s="11">
        <v>47</v>
      </c>
      <c r="D25" s="11">
        <v>69</v>
      </c>
    </row>
    <row r="26" spans="1:4" ht="15.75">
      <c r="A26" s="172" t="s">
        <v>93</v>
      </c>
      <c r="B26" s="11">
        <v>-164</v>
      </c>
      <c r="D26" s="11">
        <v>0</v>
      </c>
    </row>
    <row r="27" ht="15.75">
      <c r="A27" s="172"/>
    </row>
    <row r="28" spans="1:4" ht="15.75">
      <c r="A28" s="172" t="s">
        <v>104</v>
      </c>
      <c r="B28" s="128">
        <f>SUM(B19:B26)</f>
        <v>-1379</v>
      </c>
      <c r="C28" s="67"/>
      <c r="D28" s="128">
        <f>SUM(D19:D26)</f>
        <v>-6042</v>
      </c>
    </row>
    <row r="29" ht="15.75">
      <c r="A29" s="172"/>
    </row>
    <row r="30" ht="15.75">
      <c r="A30" s="170" t="s">
        <v>33</v>
      </c>
    </row>
    <row r="31" spans="1:4" ht="15.75">
      <c r="A31" s="172" t="s">
        <v>84</v>
      </c>
      <c r="B31" s="11">
        <f>-1544+117</f>
        <v>-1427</v>
      </c>
      <c r="D31" s="11">
        <v>4135</v>
      </c>
    </row>
    <row r="32" spans="1:4" ht="15.75">
      <c r="A32" s="172" t="s">
        <v>108</v>
      </c>
      <c r="B32" s="11">
        <v>24</v>
      </c>
      <c r="D32" s="11">
        <v>0</v>
      </c>
    </row>
    <row r="33" spans="1:4" ht="15.75">
      <c r="A33" s="172" t="s">
        <v>90</v>
      </c>
      <c r="B33" s="11">
        <v>-356</v>
      </c>
      <c r="C33" s="67"/>
      <c r="D33" s="11">
        <v>0</v>
      </c>
    </row>
    <row r="34" spans="1:4" ht="15.75">
      <c r="A34" s="172" t="s">
        <v>105</v>
      </c>
      <c r="B34" s="128">
        <f>+B31+B32+B33</f>
        <v>-1759</v>
      </c>
      <c r="C34" s="67"/>
      <c r="D34" s="128">
        <f>+D31+D33</f>
        <v>4135</v>
      </c>
    </row>
    <row r="35" spans="1:3" ht="15.75">
      <c r="A35" s="172"/>
      <c r="C35" s="67"/>
    </row>
    <row r="36" spans="1:4" s="108" customFormat="1" ht="15.75">
      <c r="A36" s="180" t="s">
        <v>34</v>
      </c>
      <c r="B36" s="175"/>
      <c r="C36" s="175"/>
      <c r="D36" s="175"/>
    </row>
    <row r="37" spans="1:4" s="108" customFormat="1" ht="15.75">
      <c r="A37" s="174" t="s">
        <v>95</v>
      </c>
      <c r="B37" s="175">
        <v>0</v>
      </c>
      <c r="C37" s="175"/>
      <c r="D37" s="175">
        <v>0</v>
      </c>
    </row>
    <row r="38" spans="1:4" s="108" customFormat="1" ht="15.75">
      <c r="A38" s="172" t="s">
        <v>85</v>
      </c>
      <c r="B38" s="175">
        <v>0</v>
      </c>
      <c r="C38" s="175"/>
      <c r="D38" s="175">
        <v>-21197</v>
      </c>
    </row>
    <row r="39" spans="1:4" s="108" customFormat="1" ht="15.75">
      <c r="A39" s="172" t="s">
        <v>106</v>
      </c>
      <c r="B39" s="128">
        <f>+B37+B38</f>
        <v>0</v>
      </c>
      <c r="C39" s="67"/>
      <c r="D39" s="128">
        <f>+D37+D38</f>
        <v>-21197</v>
      </c>
    </row>
    <row r="40" ht="15.75">
      <c r="A40" s="172"/>
    </row>
    <row r="41" spans="1:4" s="108" customFormat="1" ht="15.75">
      <c r="A41" s="174" t="s">
        <v>63</v>
      </c>
      <c r="B41" s="175">
        <f>+B28+B34+B39</f>
        <v>-3138</v>
      </c>
      <c r="C41" s="175"/>
      <c r="D41" s="175">
        <f>+D28+D34+D39</f>
        <v>-23104</v>
      </c>
    </row>
    <row r="42" ht="15.75">
      <c r="A42" s="172"/>
    </row>
    <row r="43" spans="1:4" ht="15.75">
      <c r="A43" s="172" t="s">
        <v>87</v>
      </c>
      <c r="B43" s="11">
        <v>-55553</v>
      </c>
      <c r="D43" s="11">
        <v>-41621</v>
      </c>
    </row>
    <row r="44" ht="15.75">
      <c r="A44" s="172"/>
    </row>
    <row r="45" spans="1:4" ht="16.5" thickBot="1">
      <c r="A45" s="172" t="s">
        <v>88</v>
      </c>
      <c r="B45" s="134">
        <f>+B41+B43</f>
        <v>-58691</v>
      </c>
      <c r="C45" s="67"/>
      <c r="D45" s="134">
        <f>+D41+D43</f>
        <v>-64725</v>
      </c>
    </row>
    <row r="46" spans="1:4" ht="30.75" customHeight="1" thickTop="1">
      <c r="A46" s="172"/>
      <c r="B46" s="67"/>
      <c r="C46" s="67"/>
      <c r="D46" s="67"/>
    </row>
    <row r="47" spans="2:4" ht="15.75">
      <c r="B47" s="67"/>
      <c r="C47" s="67"/>
      <c r="D47" s="67"/>
    </row>
    <row r="48" ht="15.75">
      <c r="A48" s="185"/>
    </row>
    <row r="49" ht="15.75">
      <c r="A49" s="172"/>
    </row>
    <row r="50" spans="1:4" ht="15.75">
      <c r="A50" s="196" t="s">
        <v>64</v>
      </c>
      <c r="B50" s="196"/>
      <c r="C50" s="187"/>
      <c r="D50"/>
    </row>
    <row r="51" spans="1:4" ht="15.75">
      <c r="A51" s="196" t="s">
        <v>101</v>
      </c>
      <c r="B51" s="196"/>
      <c r="C51" s="187"/>
      <c r="D51"/>
    </row>
    <row r="52" ht="15.75">
      <c r="A52" s="170"/>
    </row>
    <row r="53" ht="15.75">
      <c r="A53" s="172"/>
    </row>
    <row r="54" ht="15.75">
      <c r="A54" s="172"/>
    </row>
  </sheetData>
  <mergeCells count="2">
    <mergeCell ref="A50:B50"/>
    <mergeCell ref="A51:B51"/>
  </mergeCells>
  <printOptions/>
  <pageMargins left="0.95" right="0.75" top="1.17" bottom="0.61" header="0.64" footer="0.5"/>
  <pageSetup horizontalDpi="300" verticalDpi="300" orientation="portrait" paperSize="9" scale="78" r:id="rId2"/>
  <headerFooter alignWithMargins="0">
    <oddHeader>&amp;C&amp;"Times New Roman,Bold"&amp;12- 3 -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34"/>
  <sheetViews>
    <sheetView zoomScale="80" zoomScaleNormal="80" workbookViewId="0" topLeftCell="A1">
      <selection activeCell="A1" sqref="A1:IV16384"/>
    </sheetView>
  </sheetViews>
  <sheetFormatPr defaultColWidth="9.140625" defaultRowHeight="12.75"/>
  <cols>
    <col min="1" max="1" width="42.8515625" style="1" customWidth="1"/>
    <col min="2" max="2" width="13.421875" style="1" customWidth="1"/>
    <col min="3" max="3" width="1.1484375" style="1" customWidth="1"/>
    <col min="4" max="4" width="15.421875" style="1" customWidth="1"/>
    <col min="5" max="5" width="0.9921875" style="1" customWidth="1"/>
    <col min="6" max="6" width="10.00390625" style="1" hidden="1" customWidth="1"/>
    <col min="7" max="7" width="11.28125" style="1" hidden="1" customWidth="1"/>
    <col min="8" max="8" width="16.421875" style="1" customWidth="1"/>
    <col min="9" max="9" width="0.71875" style="1" customWidth="1"/>
    <col min="10" max="10" width="15.7109375" style="1" customWidth="1"/>
    <col min="11" max="16384" width="9.140625" style="1" customWidth="1"/>
  </cols>
  <sheetData>
    <row r="1" ht="18.75" customHeight="1"/>
    <row r="3" spans="1:10" ht="18.75">
      <c r="A3" s="197" t="s">
        <v>31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0" ht="15.75">
      <c r="A4" s="198" t="s">
        <v>69</v>
      </c>
      <c r="B4" s="198"/>
      <c r="C4" s="198"/>
      <c r="D4" s="198"/>
      <c r="E4" s="198"/>
      <c r="F4" s="198"/>
      <c r="G4" s="198"/>
      <c r="H4" s="198"/>
      <c r="I4" s="198"/>
      <c r="J4" s="198"/>
    </row>
    <row r="5" spans="1:10" ht="15.75">
      <c r="A5" s="20" t="s">
        <v>110</v>
      </c>
      <c r="B5" s="20"/>
      <c r="C5" s="20"/>
      <c r="D5" s="20"/>
      <c r="E5" s="20"/>
      <c r="F5" s="20"/>
      <c r="G5" s="20"/>
      <c r="H5" s="20"/>
      <c r="I5" s="20"/>
      <c r="J5" s="20"/>
    </row>
    <row r="6" ht="32.25" customHeight="1"/>
    <row r="7" spans="2:10" s="17" customFormat="1" ht="16.5">
      <c r="B7" s="138"/>
      <c r="C7" s="18"/>
      <c r="D7" s="138" t="s">
        <v>107</v>
      </c>
      <c r="E7" s="18"/>
      <c r="F7" s="138" t="s">
        <v>36</v>
      </c>
      <c r="G7" s="18"/>
      <c r="H7" s="138"/>
      <c r="I7" s="18"/>
      <c r="J7" s="138" t="s">
        <v>12</v>
      </c>
    </row>
    <row r="8" spans="2:10" s="17" customFormat="1" ht="16.5">
      <c r="B8" s="139" t="s">
        <v>35</v>
      </c>
      <c r="C8" s="18"/>
      <c r="D8" s="139" t="s">
        <v>68</v>
      </c>
      <c r="E8" s="18"/>
      <c r="F8" s="139" t="s">
        <v>37</v>
      </c>
      <c r="G8" s="18"/>
      <c r="H8" s="139" t="s">
        <v>39</v>
      </c>
      <c r="I8" s="18"/>
      <c r="J8" s="139" t="s">
        <v>55</v>
      </c>
    </row>
    <row r="9" spans="2:10" s="17" customFormat="1" ht="16.5">
      <c r="B9" s="140" t="s">
        <v>75</v>
      </c>
      <c r="C9" s="18"/>
      <c r="D9" s="140" t="s">
        <v>36</v>
      </c>
      <c r="E9" s="18"/>
      <c r="F9" s="140" t="s">
        <v>38</v>
      </c>
      <c r="G9" s="18"/>
      <c r="H9" s="140" t="s">
        <v>94</v>
      </c>
      <c r="I9" s="18"/>
      <c r="J9" s="140" t="s">
        <v>56</v>
      </c>
    </row>
    <row r="10" spans="2:10" s="17" customFormat="1" ht="4.5" customHeight="1">
      <c r="B10" s="18"/>
      <c r="C10" s="18"/>
      <c r="D10" s="18"/>
      <c r="E10" s="18"/>
      <c r="F10" s="18"/>
      <c r="G10" s="18"/>
      <c r="H10" s="18"/>
      <c r="I10" s="18"/>
      <c r="J10" s="18"/>
    </row>
    <row r="11" spans="2:10" s="17" customFormat="1" ht="16.5">
      <c r="B11" s="18" t="s">
        <v>1</v>
      </c>
      <c r="C11" s="18"/>
      <c r="D11" s="18" t="s">
        <v>1</v>
      </c>
      <c r="E11" s="18"/>
      <c r="F11" s="18" t="s">
        <v>1</v>
      </c>
      <c r="G11" s="18"/>
      <c r="H11" s="18" t="s">
        <v>1</v>
      </c>
      <c r="I11" s="18"/>
      <c r="J11" s="18" t="s">
        <v>1</v>
      </c>
    </row>
    <row r="12" ht="9" customHeight="1">
      <c r="A12" s="17"/>
    </row>
    <row r="13" spans="1:10" ht="15.75">
      <c r="A13" s="137"/>
      <c r="B13" s="11"/>
      <c r="C13" s="11"/>
      <c r="D13" s="11"/>
      <c r="E13" s="11"/>
      <c r="F13" s="11"/>
      <c r="G13" s="11"/>
      <c r="H13" s="11"/>
      <c r="I13" s="11"/>
      <c r="J13" s="11"/>
    </row>
    <row r="14" spans="2:10" ht="15.75"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.75">
      <c r="A15" s="1" t="s">
        <v>111</v>
      </c>
      <c r="B15" s="11">
        <v>99000</v>
      </c>
      <c r="C15" s="11"/>
      <c r="D15" s="11">
        <f>22276-4326</f>
        <v>17950</v>
      </c>
      <c r="E15" s="11"/>
      <c r="F15" s="11"/>
      <c r="G15" s="11"/>
      <c r="H15" s="11">
        <v>41490</v>
      </c>
      <c r="I15" s="11"/>
      <c r="J15" s="11">
        <f>+B15+D15+H15</f>
        <v>158440</v>
      </c>
    </row>
    <row r="16" spans="2:10" ht="15.75"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.75">
      <c r="A17" s="1" t="s">
        <v>96</v>
      </c>
      <c r="B17" s="11"/>
      <c r="C17" s="11"/>
      <c r="D17" s="11"/>
      <c r="E17" s="11"/>
      <c r="F17" s="11"/>
      <c r="G17" s="11"/>
      <c r="H17" s="11">
        <v>-2470</v>
      </c>
      <c r="I17" s="11"/>
      <c r="J17" s="11">
        <f>+B17+D17+H17</f>
        <v>-2470</v>
      </c>
    </row>
    <row r="18" spans="2:10" ht="15.75">
      <c r="B18" s="11"/>
      <c r="C18" s="67"/>
      <c r="D18" s="11"/>
      <c r="E18" s="67"/>
      <c r="F18" s="11"/>
      <c r="G18" s="11"/>
      <c r="H18" s="11"/>
      <c r="I18" s="67"/>
      <c r="J18" s="11"/>
    </row>
    <row r="19" spans="1:10" ht="16.5" thickBot="1">
      <c r="A19" s="1" t="s">
        <v>112</v>
      </c>
      <c r="B19" s="134">
        <f>+B15+B17</f>
        <v>99000</v>
      </c>
      <c r="C19" s="67"/>
      <c r="D19" s="134">
        <f>+D15+D17</f>
        <v>17950</v>
      </c>
      <c r="E19" s="67"/>
      <c r="F19" s="128"/>
      <c r="G19" s="128"/>
      <c r="H19" s="134">
        <f>+H15+H17</f>
        <v>39020</v>
      </c>
      <c r="I19" s="67"/>
      <c r="J19" s="134">
        <f>+J15+J17</f>
        <v>155970</v>
      </c>
    </row>
    <row r="20" spans="2:10" ht="16.5" thickTop="1">
      <c r="B20" s="11"/>
      <c r="C20" s="67"/>
      <c r="D20" s="11"/>
      <c r="E20" s="67"/>
      <c r="F20" s="11"/>
      <c r="G20" s="11"/>
      <c r="H20" s="11"/>
      <c r="I20" s="67"/>
      <c r="J20" s="11"/>
    </row>
    <row r="21" spans="2:10" ht="15.75">
      <c r="B21" s="11"/>
      <c r="C21" s="67"/>
      <c r="D21" s="11"/>
      <c r="E21" s="67"/>
      <c r="F21" s="11"/>
      <c r="G21" s="11"/>
      <c r="H21" s="11"/>
      <c r="I21" s="67"/>
      <c r="J21" s="11"/>
    </row>
    <row r="22" spans="2:10" ht="15.75">
      <c r="B22" s="11"/>
      <c r="C22" s="67"/>
      <c r="D22" s="11"/>
      <c r="E22" s="67"/>
      <c r="F22" s="11"/>
      <c r="G22" s="11"/>
      <c r="H22" s="11"/>
      <c r="I22" s="67"/>
      <c r="J22" s="11"/>
    </row>
    <row r="23" spans="1:10" ht="15.75">
      <c r="A23" s="1" t="s">
        <v>113</v>
      </c>
      <c r="B23" s="11">
        <v>99000</v>
      </c>
      <c r="C23" s="11"/>
      <c r="D23" s="11">
        <f>22276-4326</f>
        <v>17950</v>
      </c>
      <c r="E23" s="11"/>
      <c r="F23" s="11"/>
      <c r="G23" s="11"/>
      <c r="H23" s="11">
        <v>61326</v>
      </c>
      <c r="I23" s="11"/>
      <c r="J23" s="11">
        <f>+B23+D23+H23</f>
        <v>178276</v>
      </c>
    </row>
    <row r="24" spans="2:10" ht="15.75"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.75">
      <c r="A25" s="1" t="s">
        <v>96</v>
      </c>
      <c r="B25" s="11"/>
      <c r="C25" s="11"/>
      <c r="D25" s="11"/>
      <c r="E25" s="11"/>
      <c r="F25" s="11"/>
      <c r="G25" s="11"/>
      <c r="H25" s="11">
        <v>-1819</v>
      </c>
      <c r="I25" s="11"/>
      <c r="J25" s="11">
        <f>+B25+D25+H25</f>
        <v>-1819</v>
      </c>
    </row>
    <row r="26" spans="2:10" ht="15.75">
      <c r="B26" s="11"/>
      <c r="C26" s="67"/>
      <c r="D26" s="11"/>
      <c r="E26" s="67"/>
      <c r="F26" s="11"/>
      <c r="G26" s="11"/>
      <c r="H26" s="11"/>
      <c r="I26" s="67"/>
      <c r="J26" s="11"/>
    </row>
    <row r="27" spans="1:10" ht="16.5" thickBot="1">
      <c r="A27" s="1" t="s">
        <v>114</v>
      </c>
      <c r="B27" s="134">
        <f>+B23+B25</f>
        <v>99000</v>
      </c>
      <c r="C27" s="67"/>
      <c r="D27" s="134">
        <f>+D23+D25</f>
        <v>17950</v>
      </c>
      <c r="E27" s="67"/>
      <c r="F27" s="128"/>
      <c r="G27" s="128"/>
      <c r="H27" s="134">
        <f>+H23+H25</f>
        <v>59507</v>
      </c>
      <c r="I27" s="67"/>
      <c r="J27" s="134">
        <f>+J23+J25</f>
        <v>176457</v>
      </c>
    </row>
    <row r="28" spans="2:10" ht="16.5" thickTop="1">
      <c r="B28" s="11"/>
      <c r="C28" s="67"/>
      <c r="D28" s="11"/>
      <c r="E28" s="67"/>
      <c r="F28" s="11"/>
      <c r="G28" s="11"/>
      <c r="H28" s="11"/>
      <c r="I28" s="67"/>
      <c r="J28" s="11"/>
    </row>
    <row r="29" spans="2:10" ht="15.75">
      <c r="B29" s="11"/>
      <c r="C29" s="67"/>
      <c r="D29" s="11"/>
      <c r="E29" s="67"/>
      <c r="F29" s="11"/>
      <c r="G29" s="11"/>
      <c r="H29" s="11"/>
      <c r="I29" s="67"/>
      <c r="J29" s="11"/>
    </row>
    <row r="30" spans="2:10" ht="15.75">
      <c r="B30" s="67"/>
      <c r="C30" s="67"/>
      <c r="D30" s="67"/>
      <c r="E30" s="67"/>
      <c r="F30" s="67"/>
      <c r="G30" s="11"/>
      <c r="H30" s="11"/>
      <c r="I30" s="11"/>
      <c r="J30" s="11"/>
    </row>
    <row r="31" spans="2:10" ht="15.75">
      <c r="B31" s="67"/>
      <c r="C31" s="67"/>
      <c r="D31" s="67"/>
      <c r="E31" s="67"/>
      <c r="F31" s="67"/>
      <c r="G31" s="11"/>
      <c r="H31" s="11"/>
      <c r="I31" s="11"/>
      <c r="J31" s="11"/>
    </row>
    <row r="32" spans="1:10" s="2" customFormat="1" ht="15.75">
      <c r="A32" s="199" t="s">
        <v>48</v>
      </c>
      <c r="B32" s="199"/>
      <c r="C32" s="199"/>
      <c r="D32" s="199"/>
      <c r="E32" s="199"/>
      <c r="F32" s="199"/>
      <c r="G32" s="199"/>
      <c r="H32" s="199"/>
      <c r="I32" s="199"/>
      <c r="J32" s="199"/>
    </row>
    <row r="33" spans="1:10" s="2" customFormat="1" ht="15.75">
      <c r="A33" s="194" t="s">
        <v>99</v>
      </c>
      <c r="B33" s="194"/>
      <c r="C33" s="194"/>
      <c r="D33" s="194"/>
      <c r="E33" s="194"/>
      <c r="F33" s="194"/>
      <c r="G33" s="194"/>
      <c r="H33" s="194"/>
      <c r="I33" s="194"/>
      <c r="J33" s="194"/>
    </row>
    <row r="34" spans="2:10" ht="15.75">
      <c r="B34" s="67"/>
      <c r="C34" s="67"/>
      <c r="D34" s="67"/>
      <c r="E34" s="67"/>
      <c r="F34" s="67"/>
      <c r="G34" s="11"/>
      <c r="H34" s="11"/>
      <c r="I34" s="11"/>
      <c r="J34" s="11"/>
    </row>
    <row r="35" spans="2:10" ht="15.75">
      <c r="B35" s="67"/>
      <c r="C35" s="67"/>
      <c r="D35" s="67"/>
      <c r="E35" s="67"/>
      <c r="F35" s="67"/>
      <c r="G35" s="11"/>
      <c r="H35" s="11"/>
      <c r="I35" s="11"/>
      <c r="J35" s="11"/>
    </row>
    <row r="36" spans="2:10" ht="15.75">
      <c r="B36" s="67"/>
      <c r="C36" s="67"/>
      <c r="D36" s="67"/>
      <c r="E36" s="67"/>
      <c r="F36" s="67"/>
      <c r="G36" s="11"/>
      <c r="H36" s="11"/>
      <c r="I36" s="11"/>
      <c r="J36" s="11"/>
    </row>
    <row r="37" spans="1:10" ht="7.5" customHeight="1">
      <c r="A37" s="2"/>
      <c r="B37" s="67"/>
      <c r="C37" s="67"/>
      <c r="D37" s="67"/>
      <c r="E37" s="67"/>
      <c r="F37" s="67"/>
      <c r="G37" s="11"/>
      <c r="H37" s="11"/>
      <c r="I37" s="11"/>
      <c r="J37" s="11"/>
    </row>
    <row r="38" spans="1:10" ht="15.75">
      <c r="A38" s="2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>
      <c r="A39" s="137"/>
      <c r="B39" s="11"/>
      <c r="C39" s="11"/>
      <c r="D39" s="11"/>
      <c r="E39" s="11"/>
      <c r="F39" s="11"/>
      <c r="G39" s="11"/>
      <c r="H39" s="11"/>
      <c r="I39" s="11"/>
      <c r="J39" s="11"/>
    </row>
    <row r="40" spans="2:10" ht="15.75">
      <c r="B40" s="11"/>
      <c r="C40" s="11"/>
      <c r="D40" s="11"/>
      <c r="E40" s="11"/>
      <c r="F40" s="11"/>
      <c r="G40" s="11"/>
      <c r="H40" s="11"/>
      <c r="I40" s="11"/>
      <c r="J40" s="11"/>
    </row>
    <row r="41" spans="2:10" ht="15.75">
      <c r="B41" s="11"/>
      <c r="C41" s="11"/>
      <c r="D41" s="11"/>
      <c r="E41" s="11"/>
      <c r="F41" s="11"/>
      <c r="G41" s="11"/>
      <c r="H41" s="11"/>
      <c r="I41" s="11"/>
      <c r="J41" s="11"/>
    </row>
    <row r="42" spans="2:10" ht="15.75">
      <c r="B42" s="67"/>
      <c r="C42" s="67"/>
      <c r="D42" s="67"/>
      <c r="E42" s="67"/>
      <c r="F42" s="67"/>
      <c r="G42" s="11"/>
      <c r="H42" s="11"/>
      <c r="I42" s="11"/>
      <c r="J42" s="11"/>
    </row>
    <row r="43" spans="2:10" ht="15.75">
      <c r="B43" s="67"/>
      <c r="C43" s="67"/>
      <c r="D43" s="67"/>
      <c r="E43" s="67"/>
      <c r="F43" s="67"/>
      <c r="G43" s="11"/>
      <c r="H43" s="11"/>
      <c r="I43" s="11"/>
      <c r="J43" s="11"/>
    </row>
    <row r="44" spans="2:10" ht="16.5" customHeight="1">
      <c r="B44" s="67"/>
      <c r="C44" s="67"/>
      <c r="D44" s="67"/>
      <c r="E44" s="67"/>
      <c r="F44" s="67"/>
      <c r="G44" s="11"/>
      <c r="H44" s="11"/>
      <c r="I44" s="11"/>
      <c r="J44" s="11"/>
    </row>
    <row r="45" spans="2:10" ht="16.5" customHeight="1">
      <c r="B45" s="67"/>
      <c r="C45" s="67"/>
      <c r="D45" s="67"/>
      <c r="E45" s="67"/>
      <c r="F45" s="67"/>
      <c r="G45" s="11"/>
      <c r="H45" s="11"/>
      <c r="I45" s="11"/>
      <c r="J45" s="11"/>
    </row>
    <row r="46" spans="2:10" ht="16.5" hidden="1" thickBot="1">
      <c r="B46" s="134"/>
      <c r="C46" s="67"/>
      <c r="D46" s="134"/>
      <c r="E46" s="67"/>
      <c r="F46" s="128"/>
      <c r="G46" s="11"/>
      <c r="H46" s="134"/>
      <c r="I46" s="11"/>
      <c r="J46" s="134"/>
    </row>
    <row r="47" spans="2:10" ht="15.75">
      <c r="B47" s="67"/>
      <c r="C47" s="67"/>
      <c r="D47" s="67"/>
      <c r="E47" s="67"/>
      <c r="F47" s="67"/>
      <c r="G47" s="11"/>
      <c r="H47" s="11"/>
      <c r="I47" s="11"/>
      <c r="J47" s="11"/>
    </row>
    <row r="48" spans="2:10" ht="15.75">
      <c r="B48" s="67"/>
      <c r="C48" s="67"/>
      <c r="D48" s="67"/>
      <c r="E48" s="67"/>
      <c r="F48" s="67"/>
      <c r="G48" s="11"/>
      <c r="H48" s="11"/>
      <c r="I48" s="11"/>
      <c r="J48" s="11"/>
    </row>
    <row r="49" spans="2:10" ht="15.75">
      <c r="B49" s="67"/>
      <c r="C49" s="67"/>
      <c r="D49" s="67"/>
      <c r="E49" s="67"/>
      <c r="F49" s="67"/>
      <c r="G49" s="11"/>
      <c r="H49" s="11"/>
      <c r="I49" s="11"/>
      <c r="J49" s="11"/>
    </row>
    <row r="50" spans="2:10" ht="15.75">
      <c r="B50" s="67"/>
      <c r="C50" s="67"/>
      <c r="D50" s="67"/>
      <c r="E50" s="67"/>
      <c r="F50" s="67"/>
      <c r="G50" s="11"/>
      <c r="H50" s="11"/>
      <c r="I50" s="11"/>
      <c r="J50" s="11"/>
    </row>
    <row r="51" spans="2:10" ht="15.75">
      <c r="B51" s="67"/>
      <c r="C51" s="67"/>
      <c r="D51" s="67"/>
      <c r="E51" s="67"/>
      <c r="F51" s="67"/>
      <c r="G51" s="11"/>
      <c r="H51" s="11"/>
      <c r="I51" s="11"/>
      <c r="J51" s="11"/>
    </row>
    <row r="52" spans="2:10" ht="15.75">
      <c r="B52" s="67"/>
      <c r="C52" s="67"/>
      <c r="D52" s="67"/>
      <c r="E52" s="67"/>
      <c r="F52" s="67"/>
      <c r="G52" s="11"/>
      <c r="H52" s="11"/>
      <c r="I52" s="11"/>
      <c r="J52" s="11"/>
    </row>
    <row r="53" spans="2:10" ht="15.75">
      <c r="B53" s="67"/>
      <c r="C53" s="67"/>
      <c r="D53" s="67"/>
      <c r="E53" s="67"/>
      <c r="F53" s="67"/>
      <c r="G53" s="11"/>
      <c r="H53" s="11"/>
      <c r="I53" s="11"/>
      <c r="J53" s="11"/>
    </row>
    <row r="54" spans="2:10" ht="15.75">
      <c r="B54" s="67"/>
      <c r="C54" s="67"/>
      <c r="D54" s="67"/>
      <c r="E54" s="67"/>
      <c r="F54" s="67"/>
      <c r="G54" s="11"/>
      <c r="H54" s="11"/>
      <c r="I54" s="11"/>
      <c r="J54" s="11"/>
    </row>
    <row r="55" spans="2:10" ht="15.75">
      <c r="B55" s="67"/>
      <c r="C55" s="67"/>
      <c r="D55" s="67"/>
      <c r="E55" s="67"/>
      <c r="F55" s="67"/>
      <c r="G55" s="11"/>
      <c r="H55" s="11"/>
      <c r="I55" s="11"/>
      <c r="J55" s="11"/>
    </row>
    <row r="56" spans="2:10" ht="15.75">
      <c r="B56" s="67"/>
      <c r="C56" s="67"/>
      <c r="D56" s="67"/>
      <c r="E56" s="67"/>
      <c r="F56" s="67"/>
      <c r="G56" s="11"/>
      <c r="H56" s="11"/>
      <c r="I56" s="11"/>
      <c r="J56" s="11"/>
    </row>
    <row r="57" spans="2:10" ht="15.75">
      <c r="B57" s="67"/>
      <c r="C57" s="67"/>
      <c r="D57" s="67"/>
      <c r="E57" s="67"/>
      <c r="F57" s="67"/>
      <c r="G57" s="11"/>
      <c r="H57" s="11"/>
      <c r="I57" s="11"/>
      <c r="J57" s="11"/>
    </row>
    <row r="58" spans="2:10" ht="15.75">
      <c r="B58" s="67"/>
      <c r="C58" s="67"/>
      <c r="D58" s="67"/>
      <c r="E58" s="67"/>
      <c r="F58" s="67"/>
      <c r="G58" s="11"/>
      <c r="H58" s="11"/>
      <c r="I58" s="11"/>
      <c r="J58" s="11"/>
    </row>
    <row r="59" spans="2:10" ht="15.75">
      <c r="B59" s="67"/>
      <c r="C59" s="67"/>
      <c r="D59" s="67"/>
      <c r="E59" s="67"/>
      <c r="F59" s="67"/>
      <c r="G59" s="11"/>
      <c r="H59" s="11"/>
      <c r="I59" s="11"/>
      <c r="J59" s="11"/>
    </row>
    <row r="60" spans="2:10" ht="15.75">
      <c r="B60" s="67"/>
      <c r="C60" s="67"/>
      <c r="D60" s="67"/>
      <c r="E60" s="67"/>
      <c r="F60" s="67"/>
      <c r="G60" s="11"/>
      <c r="H60" s="11"/>
      <c r="I60" s="11"/>
      <c r="J60" s="11"/>
    </row>
    <row r="61" spans="2:10" ht="15.75">
      <c r="B61" s="67"/>
      <c r="C61" s="67"/>
      <c r="D61" s="67"/>
      <c r="E61" s="67"/>
      <c r="F61" s="67"/>
      <c r="G61" s="11"/>
      <c r="H61" s="11"/>
      <c r="I61" s="11"/>
      <c r="J61" s="11"/>
    </row>
    <row r="62" spans="2:10" ht="15.75">
      <c r="B62" s="67"/>
      <c r="C62" s="67"/>
      <c r="D62" s="67"/>
      <c r="E62" s="67"/>
      <c r="F62" s="67"/>
      <c r="G62" s="11"/>
      <c r="H62" s="11"/>
      <c r="I62" s="11"/>
      <c r="J62" s="11"/>
    </row>
    <row r="63" spans="2:10" ht="15.75">
      <c r="B63" s="67"/>
      <c r="C63" s="67"/>
      <c r="D63" s="67"/>
      <c r="E63" s="67"/>
      <c r="F63" s="67"/>
      <c r="G63" s="11"/>
      <c r="H63" s="11"/>
      <c r="I63" s="11"/>
      <c r="J63" s="11"/>
    </row>
    <row r="64" spans="2:10" ht="15.75">
      <c r="B64" s="67"/>
      <c r="C64" s="67"/>
      <c r="D64" s="67"/>
      <c r="E64" s="67"/>
      <c r="F64" s="67"/>
      <c r="G64" s="11"/>
      <c r="H64" s="11"/>
      <c r="I64" s="11"/>
      <c r="J64" s="11"/>
    </row>
    <row r="65" spans="2:10" ht="15.75">
      <c r="B65" s="67"/>
      <c r="C65" s="67"/>
      <c r="D65" s="67"/>
      <c r="E65" s="67"/>
      <c r="F65" s="67"/>
      <c r="G65" s="11"/>
      <c r="H65" s="11"/>
      <c r="I65" s="11"/>
      <c r="J65" s="11"/>
    </row>
    <row r="66" spans="2:10" ht="15.75">
      <c r="B66" s="67"/>
      <c r="C66" s="67"/>
      <c r="D66" s="67"/>
      <c r="E66" s="67"/>
      <c r="F66" s="67"/>
      <c r="G66" s="11"/>
      <c r="H66" s="11"/>
      <c r="I66" s="11"/>
      <c r="J66" s="11"/>
    </row>
    <row r="67" spans="2:10" ht="15.75">
      <c r="B67" s="67"/>
      <c r="C67" s="67"/>
      <c r="D67" s="67"/>
      <c r="E67" s="67"/>
      <c r="F67" s="67"/>
      <c r="G67" s="11"/>
      <c r="H67" s="11"/>
      <c r="I67" s="11"/>
      <c r="J67" s="11"/>
    </row>
    <row r="68" spans="2:10" ht="15.75">
      <c r="B68" s="67"/>
      <c r="C68" s="67"/>
      <c r="D68" s="67"/>
      <c r="E68" s="67"/>
      <c r="F68" s="67"/>
      <c r="G68" s="11"/>
      <c r="H68" s="11"/>
      <c r="I68" s="11"/>
      <c r="J68" s="11"/>
    </row>
    <row r="69" spans="2:10" ht="15.75">
      <c r="B69" s="67"/>
      <c r="C69" s="67"/>
      <c r="D69" s="67"/>
      <c r="E69" s="67"/>
      <c r="F69" s="67"/>
      <c r="G69" s="11"/>
      <c r="H69" s="11"/>
      <c r="I69" s="11"/>
      <c r="J69" s="11"/>
    </row>
    <row r="70" spans="2:10" ht="15.75">
      <c r="B70" s="67"/>
      <c r="C70" s="67"/>
      <c r="D70" s="67"/>
      <c r="E70" s="67"/>
      <c r="F70" s="67"/>
      <c r="G70" s="11"/>
      <c r="H70" s="11"/>
      <c r="I70" s="11"/>
      <c r="J70" s="11"/>
    </row>
    <row r="71" spans="2:10" ht="15.75">
      <c r="B71" s="67"/>
      <c r="C71" s="67"/>
      <c r="D71" s="67"/>
      <c r="E71" s="67"/>
      <c r="F71" s="67"/>
      <c r="G71" s="11"/>
      <c r="H71" s="11"/>
      <c r="I71" s="11"/>
      <c r="J71" s="11"/>
    </row>
    <row r="72" spans="2:10" ht="15.75">
      <c r="B72" s="67"/>
      <c r="C72" s="67"/>
      <c r="D72" s="67"/>
      <c r="E72" s="67"/>
      <c r="F72" s="67"/>
      <c r="G72" s="11"/>
      <c r="H72" s="11"/>
      <c r="I72" s="11"/>
      <c r="J72" s="11"/>
    </row>
    <row r="73" spans="2:10" ht="15.75">
      <c r="B73" s="67"/>
      <c r="C73" s="67"/>
      <c r="D73" s="67"/>
      <c r="E73" s="67"/>
      <c r="F73" s="67"/>
      <c r="G73" s="11"/>
      <c r="H73" s="11"/>
      <c r="I73" s="11"/>
      <c r="J73" s="11"/>
    </row>
    <row r="74" spans="2:10" ht="15.75">
      <c r="B74" s="67"/>
      <c r="C74" s="67"/>
      <c r="D74" s="67"/>
      <c r="E74" s="67"/>
      <c r="F74" s="67"/>
      <c r="G74" s="11"/>
      <c r="H74" s="11"/>
      <c r="I74" s="11"/>
      <c r="J74" s="11"/>
    </row>
    <row r="75" spans="2:10" ht="15.75">
      <c r="B75" s="67"/>
      <c r="C75" s="67"/>
      <c r="D75" s="67"/>
      <c r="E75" s="67"/>
      <c r="F75" s="67"/>
      <c r="G75" s="11"/>
      <c r="H75" s="11"/>
      <c r="I75" s="11"/>
      <c r="J75" s="11"/>
    </row>
    <row r="76" spans="2:10" ht="15.75">
      <c r="B76" s="67"/>
      <c r="C76" s="67"/>
      <c r="D76" s="67"/>
      <c r="E76" s="67"/>
      <c r="F76" s="67"/>
      <c r="G76" s="11"/>
      <c r="H76" s="11"/>
      <c r="I76" s="11"/>
      <c r="J76" s="11"/>
    </row>
    <row r="77" spans="2:10" ht="15.75">
      <c r="B77" s="67"/>
      <c r="C77" s="67"/>
      <c r="D77" s="67"/>
      <c r="E77" s="67"/>
      <c r="F77" s="67"/>
      <c r="G77" s="11"/>
      <c r="H77" s="11"/>
      <c r="I77" s="11"/>
      <c r="J77" s="11"/>
    </row>
    <row r="78" spans="2:10" ht="15.75">
      <c r="B78" s="67"/>
      <c r="C78" s="67"/>
      <c r="D78" s="67"/>
      <c r="E78" s="67"/>
      <c r="F78" s="67"/>
      <c r="G78" s="11"/>
      <c r="H78" s="11"/>
      <c r="I78" s="11"/>
      <c r="J78" s="11"/>
    </row>
    <row r="79" spans="2:10" ht="15.75">
      <c r="B79" s="67"/>
      <c r="C79" s="67"/>
      <c r="D79" s="67"/>
      <c r="E79" s="67"/>
      <c r="F79" s="67"/>
      <c r="G79" s="11"/>
      <c r="H79" s="11"/>
      <c r="I79" s="11"/>
      <c r="J79" s="11"/>
    </row>
    <row r="80" spans="2:10" ht="15.75">
      <c r="B80" s="67"/>
      <c r="C80" s="67"/>
      <c r="D80" s="67"/>
      <c r="E80" s="67"/>
      <c r="F80" s="67"/>
      <c r="G80" s="11"/>
      <c r="H80" s="11"/>
      <c r="I80" s="11"/>
      <c r="J80" s="11"/>
    </row>
    <row r="81" spans="2:10" ht="15.75">
      <c r="B81" s="67"/>
      <c r="C81" s="67"/>
      <c r="D81" s="67"/>
      <c r="E81" s="67"/>
      <c r="F81" s="67"/>
      <c r="G81" s="11"/>
      <c r="H81" s="11"/>
      <c r="I81" s="11"/>
      <c r="J81" s="11"/>
    </row>
    <row r="82" spans="2:10" ht="15.75">
      <c r="B82" s="67"/>
      <c r="C82" s="67"/>
      <c r="D82" s="67"/>
      <c r="E82" s="67"/>
      <c r="F82" s="67"/>
      <c r="G82" s="11"/>
      <c r="H82" s="11"/>
      <c r="I82" s="11"/>
      <c r="J82" s="11"/>
    </row>
    <row r="83" spans="2:10" ht="15.75">
      <c r="B83" s="67"/>
      <c r="C83" s="67"/>
      <c r="D83" s="67"/>
      <c r="E83" s="67"/>
      <c r="F83" s="67"/>
      <c r="G83" s="11"/>
      <c r="H83" s="11"/>
      <c r="I83" s="11"/>
      <c r="J83" s="11"/>
    </row>
    <row r="84" spans="2:10" ht="15.75">
      <c r="B84" s="67"/>
      <c r="C84" s="67"/>
      <c r="D84" s="67"/>
      <c r="E84" s="67"/>
      <c r="F84" s="67"/>
      <c r="G84" s="11"/>
      <c r="H84" s="11"/>
      <c r="I84" s="11"/>
      <c r="J84" s="11"/>
    </row>
    <row r="85" spans="2:10" ht="15.75">
      <c r="B85" s="67"/>
      <c r="C85" s="67"/>
      <c r="D85" s="67"/>
      <c r="E85" s="67"/>
      <c r="F85" s="67"/>
      <c r="G85" s="11"/>
      <c r="H85" s="11"/>
      <c r="I85" s="11"/>
      <c r="J85" s="11"/>
    </row>
    <row r="86" spans="2:10" ht="15.75">
      <c r="B86" s="67"/>
      <c r="C86" s="67"/>
      <c r="D86" s="67"/>
      <c r="E86" s="67"/>
      <c r="F86" s="67"/>
      <c r="G86" s="11"/>
      <c r="H86" s="11"/>
      <c r="I86" s="11"/>
      <c r="J86" s="11"/>
    </row>
    <row r="87" spans="2:10" ht="15.75">
      <c r="B87" s="67"/>
      <c r="C87" s="67"/>
      <c r="D87" s="67"/>
      <c r="E87" s="67"/>
      <c r="F87" s="67"/>
      <c r="G87" s="11"/>
      <c r="H87" s="11"/>
      <c r="I87" s="11"/>
      <c r="J87" s="11"/>
    </row>
    <row r="88" spans="2:10" ht="15.75">
      <c r="B88" s="67"/>
      <c r="C88" s="67"/>
      <c r="D88" s="67"/>
      <c r="E88" s="67"/>
      <c r="F88" s="67"/>
      <c r="G88" s="11"/>
      <c r="H88" s="11"/>
      <c r="I88" s="11"/>
      <c r="J88" s="11"/>
    </row>
    <row r="89" spans="2:10" ht="15.75">
      <c r="B89" s="67"/>
      <c r="C89" s="67"/>
      <c r="D89" s="67"/>
      <c r="E89" s="67"/>
      <c r="F89" s="67"/>
      <c r="G89" s="11"/>
      <c r="H89" s="11"/>
      <c r="I89" s="11"/>
      <c r="J89" s="11"/>
    </row>
    <row r="90" spans="2:10" ht="15.75">
      <c r="B90" s="67"/>
      <c r="C90" s="67"/>
      <c r="D90" s="67"/>
      <c r="E90" s="67"/>
      <c r="F90" s="67"/>
      <c r="G90" s="11"/>
      <c r="H90" s="11"/>
      <c r="I90" s="11"/>
      <c r="J90" s="11"/>
    </row>
    <row r="91" spans="2:10" ht="15.75">
      <c r="B91" s="67"/>
      <c r="C91" s="67"/>
      <c r="D91" s="67"/>
      <c r="E91" s="67"/>
      <c r="F91" s="67"/>
      <c r="G91" s="11"/>
      <c r="H91" s="11"/>
      <c r="I91" s="11"/>
      <c r="J91" s="11"/>
    </row>
    <row r="92" spans="2:10" ht="15.75">
      <c r="B92" s="67"/>
      <c r="C92" s="67"/>
      <c r="D92" s="67"/>
      <c r="E92" s="67"/>
      <c r="F92" s="67"/>
      <c r="G92" s="11"/>
      <c r="H92" s="11"/>
      <c r="I92" s="11"/>
      <c r="J92" s="11"/>
    </row>
    <row r="93" spans="2:10" ht="15.75">
      <c r="B93" s="67"/>
      <c r="C93" s="67"/>
      <c r="D93" s="67"/>
      <c r="E93" s="67"/>
      <c r="F93" s="67"/>
      <c r="G93" s="11"/>
      <c r="H93" s="11"/>
      <c r="I93" s="11"/>
      <c r="J93" s="11"/>
    </row>
    <row r="94" spans="2:10" ht="15.75">
      <c r="B94" s="67"/>
      <c r="C94" s="67"/>
      <c r="D94" s="67"/>
      <c r="E94" s="67"/>
      <c r="F94" s="67"/>
      <c r="G94" s="11"/>
      <c r="H94" s="11"/>
      <c r="I94" s="11"/>
      <c r="J94" s="11"/>
    </row>
    <row r="95" spans="2:10" ht="15.75">
      <c r="B95" s="67"/>
      <c r="C95" s="67"/>
      <c r="D95" s="67"/>
      <c r="E95" s="67"/>
      <c r="F95" s="67"/>
      <c r="G95" s="11"/>
      <c r="H95" s="11"/>
      <c r="I95" s="11"/>
      <c r="J95" s="11"/>
    </row>
    <row r="96" spans="2:10" ht="15.75">
      <c r="B96" s="67"/>
      <c r="C96" s="67"/>
      <c r="D96" s="67"/>
      <c r="E96" s="67"/>
      <c r="F96" s="67"/>
      <c r="G96" s="11"/>
      <c r="H96" s="11"/>
      <c r="I96" s="11"/>
      <c r="J96" s="11"/>
    </row>
    <row r="97" spans="2:10" ht="15.75">
      <c r="B97" s="67"/>
      <c r="C97" s="67"/>
      <c r="D97" s="67"/>
      <c r="E97" s="67"/>
      <c r="F97" s="67"/>
      <c r="G97" s="11"/>
      <c r="H97" s="11"/>
      <c r="I97" s="11"/>
      <c r="J97" s="11"/>
    </row>
    <row r="98" spans="2:10" ht="15.75">
      <c r="B98" s="67"/>
      <c r="C98" s="67"/>
      <c r="D98" s="67"/>
      <c r="E98" s="67"/>
      <c r="F98" s="67"/>
      <c r="G98" s="11"/>
      <c r="H98" s="11"/>
      <c r="I98" s="11"/>
      <c r="J98" s="11"/>
    </row>
    <row r="99" spans="2:10" ht="15.75">
      <c r="B99" s="67"/>
      <c r="C99" s="67"/>
      <c r="D99" s="67"/>
      <c r="E99" s="67"/>
      <c r="F99" s="67"/>
      <c r="G99" s="11"/>
      <c r="H99" s="11"/>
      <c r="I99" s="11"/>
      <c r="J99" s="11"/>
    </row>
    <row r="100" spans="2:10" ht="15.75">
      <c r="B100" s="67"/>
      <c r="C100" s="67"/>
      <c r="D100" s="67"/>
      <c r="E100" s="67"/>
      <c r="F100" s="67"/>
      <c r="G100" s="11"/>
      <c r="H100" s="11"/>
      <c r="I100" s="11"/>
      <c r="J100" s="11"/>
    </row>
    <row r="101" spans="2:10" ht="15.75">
      <c r="B101" s="67"/>
      <c r="C101" s="67"/>
      <c r="D101" s="67"/>
      <c r="E101" s="67"/>
      <c r="F101" s="67"/>
      <c r="G101" s="11"/>
      <c r="H101" s="11"/>
      <c r="I101" s="11"/>
      <c r="J101" s="11"/>
    </row>
    <row r="102" spans="2:10" ht="15.75">
      <c r="B102" s="67"/>
      <c r="C102" s="67"/>
      <c r="D102" s="67"/>
      <c r="E102" s="67"/>
      <c r="F102" s="67"/>
      <c r="G102" s="11"/>
      <c r="H102" s="11"/>
      <c r="I102" s="11"/>
      <c r="J102" s="11"/>
    </row>
    <row r="103" spans="2:10" ht="15.75">
      <c r="B103" s="67"/>
      <c r="C103" s="67"/>
      <c r="D103" s="67"/>
      <c r="E103" s="67"/>
      <c r="F103" s="67"/>
      <c r="G103" s="11"/>
      <c r="H103" s="11"/>
      <c r="I103" s="11"/>
      <c r="J103" s="11"/>
    </row>
    <row r="104" spans="2:10" ht="15.75">
      <c r="B104" s="67"/>
      <c r="C104" s="67"/>
      <c r="D104" s="67"/>
      <c r="E104" s="67"/>
      <c r="F104" s="67"/>
      <c r="G104" s="11"/>
      <c r="H104" s="11"/>
      <c r="I104" s="11"/>
      <c r="J104" s="11"/>
    </row>
    <row r="105" spans="2:10" ht="15.75">
      <c r="B105" s="67"/>
      <c r="C105" s="67"/>
      <c r="D105" s="67"/>
      <c r="E105" s="67"/>
      <c r="F105" s="67"/>
      <c r="G105" s="11"/>
      <c r="H105" s="11"/>
      <c r="I105" s="11"/>
      <c r="J105" s="11"/>
    </row>
    <row r="106" spans="2:10" ht="15.75">
      <c r="B106" s="67"/>
      <c r="C106" s="67"/>
      <c r="D106" s="67"/>
      <c r="E106" s="67"/>
      <c r="F106" s="67"/>
      <c r="G106" s="11"/>
      <c r="H106" s="11"/>
      <c r="I106" s="11"/>
      <c r="J106" s="11"/>
    </row>
    <row r="107" spans="2:10" ht="15.75">
      <c r="B107" s="67"/>
      <c r="C107" s="67"/>
      <c r="D107" s="67"/>
      <c r="E107" s="67"/>
      <c r="F107" s="67"/>
      <c r="G107" s="11"/>
      <c r="H107" s="11"/>
      <c r="I107" s="11"/>
      <c r="J107" s="11"/>
    </row>
    <row r="108" spans="2:10" ht="15.75">
      <c r="B108" s="67"/>
      <c r="C108" s="67"/>
      <c r="D108" s="67"/>
      <c r="E108" s="67"/>
      <c r="F108" s="67"/>
      <c r="G108" s="11"/>
      <c r="H108" s="11"/>
      <c r="I108" s="11"/>
      <c r="J108" s="11"/>
    </row>
    <row r="109" spans="2:10" ht="15.75">
      <c r="B109" s="67"/>
      <c r="C109" s="67"/>
      <c r="D109" s="67"/>
      <c r="E109" s="67"/>
      <c r="F109" s="67"/>
      <c r="G109" s="11"/>
      <c r="H109" s="11"/>
      <c r="I109" s="11"/>
      <c r="J109" s="11"/>
    </row>
    <row r="110" spans="2:10" ht="15.75">
      <c r="B110" s="67"/>
      <c r="C110" s="67"/>
      <c r="D110" s="67"/>
      <c r="E110" s="67"/>
      <c r="F110" s="67"/>
      <c r="G110" s="11"/>
      <c r="H110" s="11"/>
      <c r="I110" s="11"/>
      <c r="J110" s="11"/>
    </row>
    <row r="111" spans="2:10" ht="15.75">
      <c r="B111" s="67"/>
      <c r="C111" s="67"/>
      <c r="D111" s="67"/>
      <c r="E111" s="67"/>
      <c r="F111" s="67"/>
      <c r="G111" s="11"/>
      <c r="H111" s="11"/>
      <c r="I111" s="11"/>
      <c r="J111" s="11"/>
    </row>
    <row r="112" spans="2:10" ht="15.75">
      <c r="B112" s="67"/>
      <c r="C112" s="67"/>
      <c r="D112" s="67"/>
      <c r="E112" s="67"/>
      <c r="F112" s="67"/>
      <c r="G112" s="11"/>
      <c r="H112" s="11"/>
      <c r="I112" s="11"/>
      <c r="J112" s="11"/>
    </row>
    <row r="113" spans="2:10" ht="15.75">
      <c r="B113" s="67"/>
      <c r="C113" s="67"/>
      <c r="D113" s="67"/>
      <c r="E113" s="67"/>
      <c r="F113" s="67"/>
      <c r="G113" s="11"/>
      <c r="H113" s="11"/>
      <c r="I113" s="11"/>
      <c r="J113" s="11"/>
    </row>
    <row r="114" spans="2:10" ht="15.75">
      <c r="B114" s="67"/>
      <c r="C114" s="67"/>
      <c r="D114" s="67"/>
      <c r="E114" s="67"/>
      <c r="F114" s="67"/>
      <c r="G114" s="11"/>
      <c r="H114" s="11"/>
      <c r="I114" s="11"/>
      <c r="J114" s="11"/>
    </row>
    <row r="115" spans="2:10" ht="15.75">
      <c r="B115" s="67"/>
      <c r="C115" s="67"/>
      <c r="D115" s="67"/>
      <c r="E115" s="67"/>
      <c r="F115" s="67"/>
      <c r="G115" s="11"/>
      <c r="H115" s="11"/>
      <c r="I115" s="11"/>
      <c r="J115" s="11"/>
    </row>
    <row r="116" spans="2:10" ht="15.75">
      <c r="B116" s="67"/>
      <c r="C116" s="67"/>
      <c r="D116" s="67"/>
      <c r="E116" s="67"/>
      <c r="F116" s="67"/>
      <c r="G116" s="11"/>
      <c r="H116" s="11"/>
      <c r="I116" s="11"/>
      <c r="J116" s="11"/>
    </row>
    <row r="117" spans="2:10" ht="15.75"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2:10" ht="15.75"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2:10" ht="15.75"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2:10" ht="15.75"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2:10" ht="15.75"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2:10" ht="15.75"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2:10" ht="15.75"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2:10" ht="15.75"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2:10" ht="15.75"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2:10" ht="15.75"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2:10" ht="15.75"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2:10" ht="15.75"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2:10" ht="15.75"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2:10" ht="15.75"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2:10" ht="15.75"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2:10" ht="15.75"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2:10" ht="15.75"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2:10" ht="15.75">
      <c r="B134" s="11"/>
      <c r="C134" s="11"/>
      <c r="D134" s="11"/>
      <c r="E134" s="11"/>
      <c r="F134" s="11"/>
      <c r="G134" s="11"/>
      <c r="H134" s="11"/>
      <c r="I134" s="11"/>
      <c r="J134" s="11"/>
    </row>
  </sheetData>
  <mergeCells count="4">
    <mergeCell ref="A33:J33"/>
    <mergeCell ref="A3:J3"/>
    <mergeCell ref="A4:J4"/>
    <mergeCell ref="A32:J32"/>
  </mergeCells>
  <printOptions/>
  <pageMargins left="0.55" right="0.42" top="0.76" bottom="0.74" header="0.41" footer="0.5"/>
  <pageSetup horizontalDpi="300" verticalDpi="300" orientation="portrait" paperSize="9" scale="87" r:id="rId1"/>
  <headerFooter alignWithMargins="0">
    <oddHeader>&amp;C&amp;"Times New Roman,Bold"&amp;12- 4 -
</oddHead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PACIFIC LAND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Pacific Land Berhad</dc:creator>
  <cp:keywords/>
  <dc:description/>
  <cp:lastModifiedBy>Hong Leong Secreterial Services Bhd</cp:lastModifiedBy>
  <cp:lastPrinted>2003-11-27T00:50:04Z</cp:lastPrinted>
  <dcterms:created xsi:type="dcterms:W3CDTF">1999-09-10T03:33:38Z</dcterms:created>
  <dcterms:modified xsi:type="dcterms:W3CDTF">2003-11-24T04:43:25Z</dcterms:modified>
  <cp:category/>
  <cp:version/>
  <cp:contentType/>
  <cp:contentStatus/>
</cp:coreProperties>
</file>